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F9C4F1C7-330A-4601-AE91-041E7E06936B}" xr6:coauthVersionLast="47" xr6:coauthVersionMax="47" xr10:uidLastSave="{00000000-0000-0000-0000-000000000000}"/>
  <bookViews>
    <workbookView xWindow="-108" yWindow="-108" windowWidth="23256" windowHeight="12456" tabRatio="766" firstSheet="1" activeTab="3" xr2:uid="{EAEEF93D-141C-4069-8CAE-07F8F0E19608}"/>
  </bookViews>
  <sheets>
    <sheet name="Additional Tables" sheetId="14" state="hidden" r:id="rId1"/>
    <sheet name="Summary Budget" sheetId="12" r:id="rId2"/>
    <sheet name="INSTRUCTIONS" sheetId="15" r:id="rId3"/>
    <sheet name="Detailed Budget" sheetId="10" r:id="rId4"/>
  </sheets>
  <definedNames>
    <definedName name="_Key1" localSheetId="3" hidden="1">#REF!</definedName>
    <definedName name="_Key1" hidden="1">#REF!</definedName>
    <definedName name="_Order1" hidden="1">255</definedName>
    <definedName name="_Sort" localSheetId="3" hidden="1">#REF!</definedName>
    <definedName name="_Sort" hidden="1">#REF!</definedName>
    <definedName name="wrn.All._.Grant._.Forms." localSheetId="3" hidden="1">{"Form DD",#N/A,FALSE,"DD";"EE",#N/A,FALSE,"EE";"Indirects",#N/A,FALSE,"DD"}</definedName>
    <definedName name="wrn.All._.Grant._.Forms." hidden="1">{"Form DD",#N/A,FALSE,"DD";"EE",#N/A,FALSE,"EE";"Indirects",#N/A,FALSE,"DD"}</definedName>
    <definedName name="wrn.Summary._.1._.Year." localSheetId="3" hidden="1">{"One Year",#N/A,FALSE,"Summary"}</definedName>
    <definedName name="wrn.Summary._.1._.Year." hidden="1">{"One Year",#N/A,FALSE,"Summary"}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0" l="1"/>
  <c r="L14" i="10"/>
  <c r="L20" i="10"/>
  <c r="F11" i="10"/>
  <c r="F7" i="12"/>
  <c r="F9" i="12"/>
  <c r="F10" i="12"/>
  <c r="F11" i="12"/>
  <c r="G11" i="10"/>
  <c r="K11" i="10"/>
  <c r="G12" i="10"/>
  <c r="K12" i="10"/>
  <c r="G13" i="10"/>
  <c r="K13" i="10"/>
  <c r="G14" i="10"/>
  <c r="G15" i="10"/>
  <c r="J15" i="10"/>
  <c r="K15" i="10"/>
  <c r="G18" i="10"/>
  <c r="K18" i="10"/>
  <c r="G19" i="10"/>
  <c r="J19" i="10"/>
  <c r="K19" i="10"/>
  <c r="G24" i="10"/>
  <c r="J24" i="10"/>
  <c r="K24" i="10" s="1"/>
  <c r="K29" i="10" s="1"/>
  <c r="G25" i="10"/>
  <c r="J25" i="10"/>
  <c r="K25" i="10"/>
  <c r="G26" i="10"/>
  <c r="J26" i="10"/>
  <c r="K26" i="10"/>
  <c r="G27" i="10"/>
  <c r="J27" i="10"/>
  <c r="K27" i="10"/>
  <c r="G28" i="10"/>
  <c r="J28" i="10"/>
  <c r="K28" i="10" s="1"/>
  <c r="G33" i="10"/>
  <c r="J33" i="10"/>
  <c r="K33" i="10"/>
  <c r="G34" i="10"/>
  <c r="J34" i="10"/>
  <c r="K34" i="10"/>
  <c r="G35" i="10"/>
  <c r="J35" i="10"/>
  <c r="K35" i="10"/>
  <c r="G38" i="10"/>
  <c r="K38" i="10"/>
  <c r="G39" i="10"/>
  <c r="K39" i="10"/>
  <c r="G42" i="10"/>
  <c r="K42" i="10"/>
  <c r="G43" i="10"/>
  <c r="K43" i="10"/>
  <c r="G46" i="10"/>
  <c r="K46" i="10"/>
  <c r="G47" i="10"/>
  <c r="K47" i="10"/>
  <c r="G51" i="10"/>
  <c r="K51" i="10"/>
  <c r="G52" i="10"/>
  <c r="K52" i="10"/>
  <c r="K53" i="10"/>
  <c r="G56" i="10"/>
  <c r="K56" i="10"/>
  <c r="G57" i="10"/>
  <c r="K57" i="10"/>
  <c r="K58" i="10"/>
  <c r="G62" i="10"/>
  <c r="I62" i="10"/>
  <c r="K62" i="10" s="1"/>
  <c r="K111" i="10" s="1"/>
  <c r="G63" i="10"/>
  <c r="I63" i="10"/>
  <c r="K63" i="10"/>
  <c r="G64" i="10"/>
  <c r="I64" i="10"/>
  <c r="K64" i="10"/>
  <c r="G65" i="10"/>
  <c r="I65" i="10"/>
  <c r="K65" i="10"/>
  <c r="G66" i="10"/>
  <c r="K66" i="10"/>
  <c r="G67" i="10"/>
  <c r="K67" i="10"/>
  <c r="G71" i="10"/>
  <c r="K71" i="10"/>
  <c r="G72" i="10"/>
  <c r="K72" i="10"/>
  <c r="G73" i="10"/>
  <c r="K73" i="10"/>
  <c r="G74" i="10"/>
  <c r="K74" i="10"/>
  <c r="G75" i="10"/>
  <c r="K75" i="10"/>
  <c r="K77" i="10"/>
  <c r="G78" i="10"/>
  <c r="K78" i="10"/>
  <c r="G79" i="10"/>
  <c r="K79" i="10"/>
  <c r="G80" i="10"/>
  <c r="K80" i="10"/>
  <c r="G81" i="10"/>
  <c r="K81" i="10"/>
  <c r="G82" i="10"/>
  <c r="K82" i="10"/>
  <c r="G85" i="10"/>
  <c r="K85" i="10"/>
  <c r="G86" i="10"/>
  <c r="K86" i="10"/>
  <c r="G87" i="10"/>
  <c r="K87" i="10"/>
  <c r="G88" i="10"/>
  <c r="K88" i="10"/>
  <c r="G89" i="10"/>
  <c r="K89" i="10"/>
  <c r="G92" i="10"/>
  <c r="K92" i="10"/>
  <c r="G93" i="10"/>
  <c r="K93" i="10"/>
  <c r="G94" i="10"/>
  <c r="K94" i="10"/>
  <c r="G95" i="10"/>
  <c r="K95" i="10"/>
  <c r="G96" i="10"/>
  <c r="K96" i="10"/>
  <c r="G99" i="10"/>
  <c r="K99" i="10"/>
  <c r="G100" i="10"/>
  <c r="K100" i="10"/>
  <c r="G101" i="10"/>
  <c r="K101" i="10"/>
  <c r="G102" i="10"/>
  <c r="K102" i="10"/>
  <c r="G103" i="10"/>
  <c r="K103" i="10"/>
  <c r="G106" i="10"/>
  <c r="K106" i="10"/>
  <c r="G107" i="10"/>
  <c r="K107" i="10"/>
  <c r="G108" i="10"/>
  <c r="K108" i="10"/>
  <c r="G109" i="10"/>
  <c r="K109" i="10"/>
  <c r="G110" i="10"/>
  <c r="K110" i="10"/>
  <c r="H12" i="12"/>
  <c r="K48" i="10" l="1"/>
  <c r="K20" i="10"/>
  <c r="F19" i="12"/>
  <c r="K113" i="10" l="1"/>
  <c r="K115" i="10"/>
  <c r="K116" i="10" s="1"/>
  <c r="P110" i="10"/>
  <c r="Q110" i="10" s="1"/>
  <c r="R110" i="10" s="1"/>
  <c r="P109" i="10"/>
  <c r="Q109" i="10" s="1"/>
  <c r="R109" i="10" s="1"/>
  <c r="P108" i="10"/>
  <c r="Q108" i="10" s="1"/>
  <c r="R108" i="10" s="1"/>
  <c r="P107" i="10"/>
  <c r="Q107" i="10" s="1"/>
  <c r="R107" i="10" s="1"/>
  <c r="P106" i="10"/>
  <c r="Q106" i="10" s="1"/>
  <c r="R106" i="10" s="1"/>
  <c r="P103" i="10"/>
  <c r="Q103" i="10" s="1"/>
  <c r="R103" i="10" s="1"/>
  <c r="P102" i="10"/>
  <c r="Q102" i="10" s="1"/>
  <c r="R102" i="10" s="1"/>
  <c r="P101" i="10"/>
  <c r="Q101" i="10" s="1"/>
  <c r="R101" i="10" s="1"/>
  <c r="P100" i="10"/>
  <c r="Q100" i="10" s="1"/>
  <c r="R100" i="10" s="1"/>
  <c r="P99" i="10"/>
  <c r="Q99" i="10" s="1"/>
  <c r="R99" i="10" s="1"/>
  <c r="P96" i="10"/>
  <c r="Q96" i="10" s="1"/>
  <c r="R96" i="10" s="1"/>
  <c r="P95" i="10"/>
  <c r="Q95" i="10" s="1"/>
  <c r="R95" i="10" s="1"/>
  <c r="P94" i="10"/>
  <c r="Q94" i="10" s="1"/>
  <c r="R94" i="10" s="1"/>
  <c r="P93" i="10"/>
  <c r="Q93" i="10" s="1"/>
  <c r="R93" i="10" s="1"/>
  <c r="P92" i="10"/>
  <c r="Q92" i="10" s="1"/>
  <c r="R92" i="10" s="1"/>
  <c r="R90" i="10"/>
  <c r="P89" i="10"/>
  <c r="P88" i="10"/>
  <c r="Q88" i="10" s="1"/>
  <c r="R88" i="10" s="1"/>
  <c r="P87" i="10"/>
  <c r="Q87" i="10" s="1"/>
  <c r="R87" i="10" s="1"/>
  <c r="P86" i="10"/>
  <c r="Q86" i="10" s="1"/>
  <c r="R86" i="10" s="1"/>
  <c r="P85" i="10"/>
  <c r="Q85" i="10" s="1"/>
  <c r="R85" i="10" s="1"/>
  <c r="P81" i="10"/>
  <c r="Q81" i="10" s="1"/>
  <c r="R81" i="10" s="1"/>
  <c r="P82" i="10"/>
  <c r="Q82" i="10" s="1"/>
  <c r="R82" i="10" s="1"/>
  <c r="P80" i="10"/>
  <c r="Q80" i="10" s="1"/>
  <c r="R80" i="10" s="1"/>
  <c r="P79" i="10"/>
  <c r="Q79" i="10" s="1"/>
  <c r="R79" i="10" s="1"/>
  <c r="P78" i="10"/>
  <c r="Q78" i="10" s="1"/>
  <c r="R78" i="10" s="1"/>
  <c r="P75" i="10"/>
  <c r="Q75" i="10" s="1"/>
  <c r="R75" i="10" s="1"/>
  <c r="P74" i="10"/>
  <c r="P73" i="10"/>
  <c r="P72" i="10"/>
  <c r="Q72" i="10" s="1"/>
  <c r="R72" i="10" s="1"/>
  <c r="P71" i="10"/>
  <c r="Q71" i="10" s="1"/>
  <c r="R71" i="10" s="1"/>
  <c r="P67" i="10"/>
  <c r="Q67" i="10" s="1"/>
  <c r="R67" i="10" s="1"/>
  <c r="P66" i="10"/>
  <c r="Q66" i="10" s="1"/>
  <c r="R66" i="10" s="1"/>
  <c r="P65" i="10"/>
  <c r="P64" i="10"/>
  <c r="P63" i="10"/>
  <c r="P62" i="10"/>
  <c r="P57" i="10"/>
  <c r="Q57" i="10" s="1"/>
  <c r="R57" i="10" s="1"/>
  <c r="P56" i="10"/>
  <c r="Q56" i="10" s="1"/>
  <c r="R56" i="10" s="1"/>
  <c r="P52" i="10"/>
  <c r="P51" i="10"/>
  <c r="P47" i="10"/>
  <c r="Q47" i="10" s="1"/>
  <c r="R47" i="10" s="1"/>
  <c r="P46" i="10"/>
  <c r="Q46" i="10" s="1"/>
  <c r="R46" i="10" s="1"/>
  <c r="P43" i="10"/>
  <c r="Q43" i="10" s="1"/>
  <c r="R43" i="10" s="1"/>
  <c r="P42" i="10"/>
  <c r="Q42" i="10" s="1"/>
  <c r="R42" i="10" s="1"/>
  <c r="P39" i="10"/>
  <c r="Q39" i="10" s="1"/>
  <c r="R39" i="10" s="1"/>
  <c r="P38" i="10"/>
  <c r="Q38" i="10" s="1"/>
  <c r="R38" i="10" s="1"/>
  <c r="P34" i="10"/>
  <c r="Q34" i="10" s="1"/>
  <c r="R34" i="10" s="1"/>
  <c r="P35" i="10"/>
  <c r="Q35" i="10" s="1"/>
  <c r="R35" i="10" s="1"/>
  <c r="P33" i="10"/>
  <c r="Q33" i="10" s="1"/>
  <c r="R33" i="10" s="1"/>
  <c r="P28" i="10"/>
  <c r="Q28" i="10" s="1"/>
  <c r="R28" i="10" s="1"/>
  <c r="P27" i="10"/>
  <c r="Q27" i="10" s="1"/>
  <c r="R27" i="10" s="1"/>
  <c r="P26" i="10"/>
  <c r="P25" i="10"/>
  <c r="Q25" i="10" s="1"/>
  <c r="R25" i="10" s="1"/>
  <c r="P24" i="10"/>
  <c r="P19" i="10"/>
  <c r="P18" i="10"/>
  <c r="P15" i="10"/>
  <c r="Q15" i="10" s="1"/>
  <c r="R15" i="10" s="1"/>
  <c r="P14" i="10"/>
  <c r="P13" i="10"/>
  <c r="Q13" i="10" s="1"/>
  <c r="R13" i="10" s="1"/>
  <c r="P12" i="10"/>
  <c r="P11" i="10"/>
  <c r="Q11" i="10" s="1"/>
  <c r="R11" i="10" s="1"/>
  <c r="Q89" i="10"/>
  <c r="R89" i="10" s="1"/>
  <c r="Q77" i="10"/>
  <c r="Q74" i="10"/>
  <c r="R74" i="10" s="1"/>
  <c r="Q73" i="10"/>
  <c r="R73" i="10" s="1"/>
  <c r="O65" i="10"/>
  <c r="O64" i="10"/>
  <c r="O63" i="10"/>
  <c r="O62" i="10"/>
  <c r="Q62" i="10" s="1"/>
  <c r="R62" i="10" s="1"/>
  <c r="Q52" i="10"/>
  <c r="R52" i="10" s="1"/>
  <c r="Q51" i="10"/>
  <c r="R51" i="10" s="1"/>
  <c r="Q26" i="10"/>
  <c r="R26" i="10" s="1"/>
  <c r="Q24" i="10"/>
  <c r="R24" i="10" s="1"/>
  <c r="Q19" i="10"/>
  <c r="R19" i="10" s="1"/>
  <c r="Q18" i="10"/>
  <c r="R18" i="10" s="1"/>
  <c r="Q14" i="10"/>
  <c r="R14" i="10" s="1"/>
  <c r="Q12" i="10"/>
  <c r="R12" i="10" s="1"/>
  <c r="K118" i="10" l="1"/>
  <c r="Q63" i="10"/>
  <c r="R63" i="10" s="1"/>
  <c r="Q64" i="10"/>
  <c r="R64" i="10" s="1"/>
  <c r="R91" i="10"/>
  <c r="S91" i="10" s="1"/>
  <c r="Q65" i="10"/>
  <c r="R65" i="10" s="1"/>
  <c r="Q53" i="10"/>
  <c r="Q58" i="10"/>
  <c r="Q48" i="10"/>
  <c r="Q29" i="10"/>
  <c r="Q111" i="10"/>
  <c r="Q20" i="10"/>
  <c r="F110" i="10"/>
  <c r="L110" i="10" s="1"/>
  <c r="F109" i="10"/>
  <c r="L109" i="10" s="1"/>
  <c r="F108" i="10"/>
  <c r="L108" i="10" s="1"/>
  <c r="F107" i="10"/>
  <c r="F106" i="10"/>
  <c r="L106" i="10" s="1"/>
  <c r="F103" i="10"/>
  <c r="L103" i="10" s="1"/>
  <c r="F102" i="10"/>
  <c r="L102" i="10" s="1"/>
  <c r="F101" i="10"/>
  <c r="F100" i="10"/>
  <c r="L100" i="10" s="1"/>
  <c r="F99" i="10"/>
  <c r="L99" i="10" s="1"/>
  <c r="F96" i="10"/>
  <c r="L96" i="10" s="1"/>
  <c r="F95" i="10"/>
  <c r="F94" i="10"/>
  <c r="L94" i="10" s="1"/>
  <c r="F93" i="10"/>
  <c r="L93" i="10" s="1"/>
  <c r="F92" i="10"/>
  <c r="L92" i="10" s="1"/>
  <c r="F89" i="10"/>
  <c r="F88" i="10"/>
  <c r="L88" i="10" s="1"/>
  <c r="F87" i="10"/>
  <c r="L87" i="10" s="1"/>
  <c r="F86" i="10"/>
  <c r="L86" i="10" s="1"/>
  <c r="F85" i="10"/>
  <c r="F82" i="10"/>
  <c r="L82" i="10" s="1"/>
  <c r="F81" i="10"/>
  <c r="L81" i="10" s="1"/>
  <c r="F80" i="10"/>
  <c r="L80" i="10" s="1"/>
  <c r="F79" i="10"/>
  <c r="F78" i="10"/>
  <c r="L78" i="10" s="1"/>
  <c r="F75" i="10"/>
  <c r="L75" i="10" s="1"/>
  <c r="F72" i="10"/>
  <c r="L72" i="10" s="1"/>
  <c r="F73" i="10"/>
  <c r="F74" i="10"/>
  <c r="L74" i="10" s="1"/>
  <c r="F71" i="10"/>
  <c r="L71" i="10" s="1"/>
  <c r="F67" i="10"/>
  <c r="F57" i="10"/>
  <c r="F56" i="10"/>
  <c r="F51" i="10"/>
  <c r="F46" i="10"/>
  <c r="F42" i="10"/>
  <c r="F38" i="10"/>
  <c r="F34" i="10"/>
  <c r="F33" i="10"/>
  <c r="L73" i="10" l="1"/>
  <c r="L79" i="10"/>
  <c r="L85" i="10"/>
  <c r="L89" i="10"/>
  <c r="L95" i="10"/>
  <c r="L101" i="10"/>
  <c r="L107" i="10"/>
  <c r="S90" i="10"/>
  <c r="S88" i="10"/>
  <c r="S99" i="10"/>
  <c r="S103" i="10"/>
  <c r="S108" i="10"/>
  <c r="S75" i="10"/>
  <c r="S81" i="10"/>
  <c r="S94" i="10"/>
  <c r="S100" i="10"/>
  <c r="S109" i="10"/>
  <c r="S72" i="10"/>
  <c r="S85" i="10"/>
  <c r="S79" i="10"/>
  <c r="S80" i="10"/>
  <c r="S86" i="10"/>
  <c r="S95" i="10"/>
  <c r="S101" i="10"/>
  <c r="S106" i="10"/>
  <c r="S110" i="10"/>
  <c r="S82" i="10"/>
  <c r="S71" i="10"/>
  <c r="Q113" i="10"/>
  <c r="F14" i="10"/>
  <c r="M15" i="10"/>
  <c r="F15" i="10"/>
  <c r="M14" i="10"/>
  <c r="M110" i="10"/>
  <c r="M109" i="10"/>
  <c r="M108" i="10"/>
  <c r="M107" i="10"/>
  <c r="M106" i="10"/>
  <c r="M103" i="10"/>
  <c r="M102" i="10"/>
  <c r="M101" i="10"/>
  <c r="M100" i="10"/>
  <c r="M99" i="10"/>
  <c r="M96" i="10"/>
  <c r="M95" i="10"/>
  <c r="M94" i="10"/>
  <c r="M93" i="10"/>
  <c r="M92" i="10"/>
  <c r="M89" i="10"/>
  <c r="M88" i="10"/>
  <c r="M87" i="10"/>
  <c r="M86" i="10"/>
  <c r="M85" i="10"/>
  <c r="M82" i="10"/>
  <c r="M81" i="10"/>
  <c r="M80" i="10"/>
  <c r="M79" i="10"/>
  <c r="M78" i="10"/>
  <c r="M75" i="10"/>
  <c r="M74" i="10"/>
  <c r="M73" i="10"/>
  <c r="M72" i="10"/>
  <c r="M71" i="10"/>
  <c r="M67" i="10"/>
  <c r="M66" i="10"/>
  <c r="M65" i="10"/>
  <c r="M64" i="10"/>
  <c r="M63" i="10"/>
  <c r="M62" i="10"/>
  <c r="M57" i="10"/>
  <c r="M56" i="10"/>
  <c r="M52" i="10"/>
  <c r="M51" i="10"/>
  <c r="M47" i="10"/>
  <c r="M46" i="10"/>
  <c r="M43" i="10"/>
  <c r="M42" i="10"/>
  <c r="M39" i="10"/>
  <c r="M38" i="10"/>
  <c r="M35" i="10"/>
  <c r="M34" i="10"/>
  <c r="M33" i="10"/>
  <c r="M28" i="10"/>
  <c r="M27" i="10"/>
  <c r="M26" i="10"/>
  <c r="M25" i="10"/>
  <c r="M24" i="10"/>
  <c r="M19" i="10"/>
  <c r="M18" i="10"/>
  <c r="M12" i="10"/>
  <c r="M13" i="10"/>
  <c r="M11" i="10"/>
  <c r="S14" i="10" l="1"/>
  <c r="Q118" i="10"/>
  <c r="L15" i="10"/>
  <c r="S93" i="10"/>
  <c r="S107" i="10"/>
  <c r="R53" i="10"/>
  <c r="S96" i="10"/>
  <c r="S74" i="10"/>
  <c r="S102" i="10"/>
  <c r="S15" i="10"/>
  <c r="S92" i="10"/>
  <c r="S89" i="10"/>
  <c r="S78" i="10"/>
  <c r="S87" i="10"/>
  <c r="F77" i="10"/>
  <c r="L67" i="10"/>
  <c r="F66" i="10"/>
  <c r="L66" i="10" s="1"/>
  <c r="F18" i="10"/>
  <c r="L18" i="10" s="1"/>
  <c r="F19" i="10"/>
  <c r="D63" i="10"/>
  <c r="F63" i="10" s="1"/>
  <c r="D62" i="10"/>
  <c r="F62" i="10" s="1"/>
  <c r="L62" i="10" s="1"/>
  <c r="D65" i="10"/>
  <c r="F65" i="10" s="1"/>
  <c r="L65" i="10" s="1"/>
  <c r="D64" i="10"/>
  <c r="F64" i="10" s="1"/>
  <c r="F25" i="10"/>
  <c r="L25" i="10" s="1"/>
  <c r="F47" i="10"/>
  <c r="L46" i="10"/>
  <c r="F43" i="10"/>
  <c r="L42" i="10"/>
  <c r="F39" i="10"/>
  <c r="L39" i="10" s="1"/>
  <c r="L38" i="10"/>
  <c r="H9" i="12" l="1"/>
  <c r="L43" i="10"/>
  <c r="S43" i="10" s="1"/>
  <c r="L63" i="10"/>
  <c r="L47" i="10"/>
  <c r="L64" i="10"/>
  <c r="S64" i="10" s="1"/>
  <c r="L19" i="10"/>
  <c r="S19" i="10" s="1"/>
  <c r="S38" i="10"/>
  <c r="S73" i="10"/>
  <c r="R111" i="10"/>
  <c r="S46" i="10"/>
  <c r="R58" i="10"/>
  <c r="R48" i="10"/>
  <c r="S18" i="10"/>
  <c r="S67" i="10"/>
  <c r="R20" i="10"/>
  <c r="H6" i="12" s="1"/>
  <c r="S42" i="10"/>
  <c r="S66" i="10"/>
  <c r="S65" i="10"/>
  <c r="S63" i="10"/>
  <c r="S62" i="10"/>
  <c r="F111" i="10"/>
  <c r="L11" i="10"/>
  <c r="L33" i="10"/>
  <c r="L34" i="10"/>
  <c r="L51" i="10"/>
  <c r="L56" i="10"/>
  <c r="L57" i="10"/>
  <c r="F52" i="10"/>
  <c r="L52" i="10" s="1"/>
  <c r="F35" i="10"/>
  <c r="L35" i="10" s="1"/>
  <c r="F26" i="10"/>
  <c r="F27" i="10"/>
  <c r="F28" i="10"/>
  <c r="A3" i="14"/>
  <c r="A1" i="14"/>
  <c r="F24" i="10"/>
  <c r="L24" i="10" s="1"/>
  <c r="F12" i="10"/>
  <c r="F13" i="10"/>
  <c r="A3" i="12"/>
  <c r="A1" i="12"/>
  <c r="H10" i="12" l="1"/>
  <c r="H11" i="12"/>
  <c r="H8" i="12"/>
  <c r="L111" i="10"/>
  <c r="G11" i="12" s="1"/>
  <c r="L13" i="10"/>
  <c r="S13" i="10" s="1"/>
  <c r="L28" i="10"/>
  <c r="S28" i="10" s="1"/>
  <c r="L12" i="10"/>
  <c r="S12" i="10" s="1"/>
  <c r="L27" i="10"/>
  <c r="S27" i="10" s="1"/>
  <c r="L26" i="10"/>
  <c r="S26" i="10" s="1"/>
  <c r="S33" i="10"/>
  <c r="L48" i="10"/>
  <c r="F8" i="12" s="1"/>
  <c r="S25" i="10"/>
  <c r="S51" i="10"/>
  <c r="L53" i="10"/>
  <c r="R29" i="10"/>
  <c r="S39" i="10"/>
  <c r="S24" i="10"/>
  <c r="F48" i="10"/>
  <c r="F53" i="10"/>
  <c r="S56" i="10"/>
  <c r="S34" i="10"/>
  <c r="S47" i="10"/>
  <c r="S11" i="10"/>
  <c r="S111" i="10"/>
  <c r="F20" i="10"/>
  <c r="F58" i="10"/>
  <c r="F29" i="10"/>
  <c r="L29" i="10" l="1"/>
  <c r="F6" i="12"/>
  <c r="H7" i="12"/>
  <c r="G8" i="12"/>
  <c r="R113" i="10"/>
  <c r="R118" i="10" s="1"/>
  <c r="S52" i="10"/>
  <c r="S53" i="10" s="1"/>
  <c r="L58" i="10"/>
  <c r="S57" i="10"/>
  <c r="S58" i="10" s="1"/>
  <c r="S35" i="10"/>
  <c r="S48" i="10" s="1"/>
  <c r="F115" i="10"/>
  <c r="F113" i="10"/>
  <c r="S29" i="10"/>
  <c r="G9" i="12"/>
  <c r="S20" i="10"/>
  <c r="G6" i="12" l="1"/>
  <c r="G7" i="12"/>
  <c r="G10" i="12"/>
  <c r="H13" i="12"/>
  <c r="L113" i="10"/>
  <c r="L115" i="10"/>
  <c r="S115" i="10" s="1"/>
  <c r="S116" i="10" s="1"/>
  <c r="F116" i="10"/>
  <c r="F118" i="10" s="1"/>
  <c r="S113" i="10"/>
  <c r="L116" i="10" l="1"/>
  <c r="F12" i="12" s="1"/>
  <c r="F13" i="12" s="1"/>
  <c r="S118" i="10"/>
  <c r="G12" i="12" l="1"/>
  <c r="G13" i="12" s="1"/>
  <c r="L118" i="10"/>
  <c r="K19" i="12" l="1"/>
  <c r="K18" i="12" s="1"/>
  <c r="C11" i="12"/>
  <c r="C13" i="12" s="1"/>
  <c r="J19" i="12"/>
  <c r="J18" i="12" s="1"/>
  <c r="B11" i="12"/>
</calcChain>
</file>

<file path=xl/sharedStrings.xml><?xml version="1.0" encoding="utf-8"?>
<sst xmlns="http://schemas.openxmlformats.org/spreadsheetml/2006/main" count="382" uniqueCount="219">
  <si>
    <t>Additional Tables</t>
  </si>
  <si>
    <t>Approved International Trips Table</t>
  </si>
  <si>
    <t>Trip Number</t>
  </si>
  <si>
    <t>Origin</t>
  </si>
  <si>
    <t>Destination</t>
  </si>
  <si>
    <t>Number of Travellers</t>
  </si>
  <si>
    <t>Purpose</t>
  </si>
  <si>
    <t>US</t>
  </si>
  <si>
    <t>EU</t>
  </si>
  <si>
    <t>Approved Equipment Procurement Table</t>
  </si>
  <si>
    <t>Item Number</t>
  </si>
  <si>
    <t>Number of Items</t>
  </si>
  <si>
    <t>Description</t>
  </si>
  <si>
    <t>Source</t>
  </si>
  <si>
    <t>Nationality</t>
  </si>
  <si>
    <t>Approved Subgrants Table</t>
  </si>
  <si>
    <t>Sub-subrecipient Name</t>
  </si>
  <si>
    <t>Sub-subgrant/Pool Amount (USD)</t>
  </si>
  <si>
    <t>Organization Name</t>
  </si>
  <si>
    <t>Sub-subward Pool Name</t>
  </si>
  <si>
    <t>Summary Budget</t>
  </si>
  <si>
    <t>Start Date</t>
  </si>
  <si>
    <t>End Date</t>
  </si>
  <si>
    <t>Budgeted Costs</t>
  </si>
  <si>
    <t>Estimated Amount</t>
  </si>
  <si>
    <t>Obligated Amount</t>
  </si>
  <si>
    <t>Cost Share</t>
  </si>
  <si>
    <t>ddMMMyyyy</t>
  </si>
  <si>
    <t>Personnel</t>
  </si>
  <si>
    <t>Travel</t>
  </si>
  <si>
    <t>Subgrant Duration (months)</t>
  </si>
  <si>
    <t>Supplies</t>
  </si>
  <si>
    <t>Equipment</t>
  </si>
  <si>
    <t>Total Estimated Amount</t>
  </si>
  <si>
    <t>Total Obligated Amount</t>
  </si>
  <si>
    <t>Contractual</t>
  </si>
  <si>
    <t>Other Direct Costs</t>
  </si>
  <si>
    <t>Indirect Costs</t>
  </si>
  <si>
    <t xml:space="preserve">Initial Advance NTE </t>
  </si>
  <si>
    <t>Totals</t>
  </si>
  <si>
    <t>Retention Amount</t>
  </si>
  <si>
    <t>Current Prime Award Obligation:</t>
  </si>
  <si>
    <t>TEA:</t>
  </si>
  <si>
    <t>Amount Prior to this Modification</t>
  </si>
  <si>
    <t>TOA:</t>
  </si>
  <si>
    <t>Change Made by this Modification</t>
  </si>
  <si>
    <t>Proportion:</t>
  </si>
  <si>
    <t>New/Current Totals</t>
  </si>
  <si>
    <t>Subgrant Detailed Budget Template Instructions</t>
  </si>
  <si>
    <t>Term/
Acronym</t>
  </si>
  <si>
    <t>Definitions</t>
  </si>
  <si>
    <t>Line Item</t>
  </si>
  <si>
    <t>A single described cost in a budget</t>
  </si>
  <si>
    <r>
      <rPr>
        <b/>
        <sz val="10"/>
        <color theme="9" tint="-0.249977111117893"/>
        <rFont val="Arial"/>
        <family val="2"/>
      </rPr>
      <t xml:space="preserve">Detailed Budget Tab </t>
    </r>
    <r>
      <rPr>
        <b/>
        <sz val="10"/>
        <rFont val="Arial"/>
        <family val="2"/>
      </rPr>
      <t>(Required):</t>
    </r>
  </si>
  <si>
    <t>Populate</t>
  </si>
  <si>
    <t>Enter figures in an Excel cell</t>
  </si>
  <si>
    <t>·</t>
  </si>
  <si>
    <t>Do not alter column headings.</t>
  </si>
  <si>
    <t>LOE</t>
  </si>
  <si>
    <t xml:space="preserve">Level of Effort.  For Personnel, this is the proportionate amount of each position's time, expressed as a percentage, </t>
  </si>
  <si>
    <t>Line item descriptions should be edited by subrecipient to replace example language with actual descriptions.</t>
  </si>
  <si>
    <t>devoted to the project. For other costs, such as rent and utilities, this is the proportionate amount of each item's full</t>
  </si>
  <si>
    <t>Rows can be removed/added as needed by subrecipient.</t>
  </si>
  <si>
    <t xml:space="preserve">cost, expressed as a percentage, devoted to the project.    </t>
  </si>
  <si>
    <r>
      <t xml:space="preserve">Items highlighted in </t>
    </r>
    <r>
      <rPr>
        <b/>
        <sz val="10"/>
        <color theme="4" tint="0.39997558519241921"/>
        <rFont val="Arial"/>
        <family val="2"/>
      </rPr>
      <t>light blue</t>
    </r>
    <r>
      <rPr>
        <sz val="10"/>
        <rFont val="Arial"/>
        <family val="2"/>
      </rPr>
      <t xml:space="preserve"> are Internews-funded costs, only the cells highlighted in</t>
    </r>
    <r>
      <rPr>
        <b/>
        <sz val="10"/>
        <color theme="4" tint="0.39997558519241921"/>
        <rFont val="Arial"/>
        <family val="2"/>
      </rPr>
      <t xml:space="preserve"> light blue</t>
    </r>
    <r>
      <rPr>
        <sz val="10"/>
        <rFont val="Arial"/>
        <family val="2"/>
      </rPr>
      <t xml:space="preserve"> should be filled out/edited. Insert rows as needed for additional line items.</t>
    </r>
  </si>
  <si>
    <t>MTDC</t>
  </si>
  <si>
    <t>Modified Total Direct Costs</t>
  </si>
  <si>
    <t>Equipment = Any durable good with expected useful life of one year or more and per unit value of $5K or more.</t>
  </si>
  <si>
    <t>Subrecipient</t>
  </si>
  <si>
    <t>Recipient or proposed/anticipated recipient of a subgrant from Internews</t>
  </si>
  <si>
    <r>
      <t xml:space="preserve">Items highlighted in </t>
    </r>
    <r>
      <rPr>
        <b/>
        <sz val="10"/>
        <color theme="9" tint="0.39997558519241921"/>
        <rFont val="Arial"/>
        <family val="2"/>
      </rPr>
      <t xml:space="preserve">light orange </t>
    </r>
    <r>
      <rPr>
        <sz val="10"/>
        <rFont val="Arial"/>
        <family val="2"/>
      </rPr>
      <t>are cost share items.  Populate columns M - P only if you are providing cost share in non-US Federal funds. If no cost share is required, leave cost share columns blank.</t>
    </r>
  </si>
  <si>
    <t>Additional Notes:</t>
  </si>
  <si>
    <t>Use the Budget Narrative column to clearly explain the nature of the cost and any additional detail that explains how the cost was established and is reasonable.  If additional space is needed to describe the items, attach a Microsoft Word Budget Narrative for all costs.</t>
  </si>
  <si>
    <t>Cost Share:</t>
  </si>
  <si>
    <t>As with costs reimbursed by Internews under this subgrant, in order for Cost Share to be allowable, it must be: 
1. reasonable and necessary for the project
2. allocable to the project</t>
  </si>
  <si>
    <t>Fees or profit are not allowable.</t>
  </si>
  <si>
    <t>3. allowable per the requirements of the subgrant award agreement</t>
  </si>
  <si>
    <r>
      <t>Modification Summary Tab</t>
    </r>
    <r>
      <rPr>
        <b/>
        <sz val="10"/>
        <rFont val="Arial"/>
        <family val="2"/>
      </rPr>
      <t xml:space="preserve"> (Required Only for Budget Modifications):</t>
    </r>
  </si>
  <si>
    <t>Cost Units</t>
  </si>
  <si>
    <t>For Staff, units should be presented as a unit of time (month, typically).  The rate should be the TOTAL amount that a staff position is paid per that unit of time, and the LOE should be specified for how much of their total time is being allocated and spent in performing subgrant activities.</t>
  </si>
  <si>
    <t>Only use this tab if requesting a budget modification.  These include:</t>
  </si>
  <si>
    <t>For Consultants units should be presented as a unit of time (month, week, or day, typically).  The rate should be the TOTAL amount that a Consultant is paid per that unit of time, and the LOE should be specified for how much of their total time is being allocated and spent to perform subgrant activities.  Consultants are individuals, not organizations.</t>
  </si>
  <si>
    <r>
      <rPr>
        <b/>
        <sz val="10"/>
        <rFont val="Arial"/>
        <family val="2"/>
      </rPr>
      <t>Cost Amendment</t>
    </r>
    <r>
      <rPr>
        <sz val="10"/>
        <rFont val="Arial"/>
        <family val="2"/>
      </rPr>
      <t xml:space="preserve"> - requests to increase the Total Estimated and Obligated amounts of the subgrant above their original approved amounts</t>
    </r>
  </si>
  <si>
    <t>For Contractual costs, units will typically be presented as "each, " with the quantity "1" and rate a lump sum amount.</t>
  </si>
  <si>
    <r>
      <rPr>
        <b/>
        <sz val="10"/>
        <rFont val="Arial"/>
        <family val="2"/>
      </rPr>
      <t>No Cost Extensions</t>
    </r>
    <r>
      <rPr>
        <sz val="10"/>
        <rFont val="Arial"/>
        <family val="2"/>
      </rPr>
      <t xml:space="preserve"> - requests to incur costs beyond the originally approved subgrant end date, but maintain the original Total Estimated and Obligated amounts of the subgrant</t>
    </r>
  </si>
  <si>
    <t>Indirect Costs:</t>
  </si>
  <si>
    <t>"Administrative" or "Overhead" rates that are applied to other costs in the budget are Indirect.  To be eligible for reimbursement of indirect costs, the subrecipient must either:</t>
  </si>
  <si>
    <r>
      <rPr>
        <b/>
        <sz val="10"/>
        <rFont val="Arial"/>
        <family val="2"/>
      </rPr>
      <t>Cost Extensions</t>
    </r>
    <r>
      <rPr>
        <sz val="10"/>
        <rFont val="Arial"/>
        <family val="2"/>
      </rPr>
      <t xml:space="preserve"> - requests to incur costs beyond the originally approved subgrant end date, and increase the Total Estimated and Obligated amounts of the subgrant above their original approved amounts</t>
    </r>
  </si>
  <si>
    <t>1. Have a Negotiated Indirect Cost Rate Agreement from their cognizant agency, or</t>
  </si>
  <si>
    <r>
      <rPr>
        <b/>
        <sz val="10"/>
        <rFont val="Arial"/>
        <family val="2"/>
      </rPr>
      <t>Budget Realignment</t>
    </r>
    <r>
      <rPr>
        <sz val="10"/>
        <rFont val="Arial"/>
        <family val="2"/>
      </rPr>
      <t xml:space="preserve"> - requests to shift costs between cost categories as required by the subgrant agreement (if applicable) or as a result of a significant Programmatic Change</t>
    </r>
  </si>
  <si>
    <t xml:space="preserve">2. Accept a de minimis indirect cost rate of 10% applied to Modified Total Direct Costs (MTDC).  MTDC is defined as all direct salaries and wages, applicable fringe benefits, materials and supplies, services, employee and consultant travel, and up to the first $25,000 of each subaward (regardless of the period of performance of the subawards or subcontracts under the award).  MTDC excludes equipment, capital expenditures, charges for patient care, rental costs, tuition remission, scholarships and fellowships, participant support costs* and the portion of each subaward in excess of $25,000. (*Participant support costs are direct costs for items such as stipends or subsistence allowances, travel allowances, and registration fees paid to or on behalf of participants or trainees (but not employees) in connection with conferences, or training projects.)  </t>
  </si>
  <si>
    <t xml:space="preserve">Column B should be populated with figures from the initial subgrant budget; </t>
  </si>
  <si>
    <t>Audit</t>
  </si>
  <si>
    <r>
      <rPr>
        <b/>
        <sz val="10"/>
        <rFont val="Arial"/>
        <family val="2"/>
      </rPr>
      <t>For US subrecipients under either DOS or USAID prime awards</t>
    </r>
    <r>
      <rPr>
        <sz val="10"/>
        <rFont val="Arial"/>
        <family val="2"/>
      </rPr>
      <t>, if spending is anticipated to meet or exceed $750K in USG funds (any agency) in any US-based subrecipient fiscal year, an A-133 program audit will be required for that fiscal year, and cost of the audit should be included.</t>
    </r>
  </si>
  <si>
    <t xml:space="preserve">Column C should be populated with figures associated with expenditures through a recent period (often, the most recent period reported to Internews); </t>
  </si>
  <si>
    <t xml:space="preserve"> Costs:</t>
  </si>
  <si>
    <t xml:space="preserve">column D should link to cost category totals in the Projected Costs column of the Detailed Budget tab, which should be populated with data/figures for the period from the end of the Costs Incurred period to the end of the existing end date of the project. </t>
  </si>
  <si>
    <r>
      <rPr>
        <b/>
        <sz val="10"/>
        <rFont val="Arial"/>
        <family val="2"/>
      </rPr>
      <t>For non-US subrecipients under DOS prime awards</t>
    </r>
    <r>
      <rPr>
        <sz val="10"/>
        <rFont val="Arial"/>
        <family val="2"/>
      </rPr>
      <t>, if spending is anticipated to meet or exceed $750K in DOS assistance funds (all primes and pass-throughs) in any subrecipient fiscal year, an audit will be required for that fiscal year. The audit must be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</si>
  <si>
    <t>and column E should link to cost category totals in the Budgeted Costs column of the Detailed Budget tab, which should be populated with data/figures for the proposed extension period of the subgrant (from the end of the Projected Costs period through the proposed extended end date of the subgrant).</t>
  </si>
  <si>
    <r>
      <rPr>
        <b/>
        <sz val="10"/>
        <rFont val="Arial"/>
        <family val="2"/>
      </rPr>
      <t>For non-US subrecipients under USAID prime awards</t>
    </r>
    <r>
      <rPr>
        <sz val="10"/>
        <rFont val="Arial"/>
        <family val="2"/>
      </rPr>
      <t>, if spending is anticipated to meet or exceed $750K in USG funds (all primes and pass-throughs, excluding fixed price contracts) in any subrecipient fiscal year, an audit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</si>
  <si>
    <t>***If spending is not anticipated to meet or exceed the above listed thresholds, the cost of an audit is only allowable with the prior approval of Internews' Subgrants Manager. Proposed audit costs must be supported by a description of the nature and reason for the audit and information about the allocation of the cost to the subgrant.</t>
  </si>
  <si>
    <t>Enter Subrecipient Organization Name</t>
  </si>
  <si>
    <t xml:space="preserve">Please use the guidance below to help you fill out the budget template  </t>
  </si>
  <si>
    <t>Annex 1</t>
  </si>
  <si>
    <t xml:space="preserve">*Light blue cells should be filled out with subgrant costs                                                                                                                                                                                                                                                                                                                                                                                                                                   </t>
  </si>
  <si>
    <t>Detailed Budget</t>
  </si>
  <si>
    <t>**Light orange cells should be filled out with cost share, if applicable</t>
  </si>
  <si>
    <t>Subgrant SGR-IN-NNNNNN-NNN mNN SubName</t>
  </si>
  <si>
    <t>Annual Increase</t>
  </si>
  <si>
    <t>***Light green cells should be filled out with explanations/details for each cost</t>
  </si>
  <si>
    <t>DESCRIPTION</t>
  </si>
  <si>
    <t>Year 2</t>
  </si>
  <si>
    <t>TOTAL</t>
  </si>
  <si>
    <t>BUDGET NARRATIVE</t>
  </si>
  <si>
    <t>Unit</t>
  </si>
  <si>
    <t>Qty</t>
  </si>
  <si>
    <t>Rate</t>
  </si>
  <si>
    <t>Total</t>
  </si>
  <si>
    <t>Internews</t>
  </si>
  <si>
    <t>Cost</t>
  </si>
  <si>
    <t>Costs</t>
  </si>
  <si>
    <t>Program</t>
  </si>
  <si>
    <t xml:space="preserve"> (Explain Nature of Cost and provide any supporting information)</t>
  </si>
  <si>
    <t>Guidance and Instructions on Completing the Budget</t>
  </si>
  <si>
    <t>Share</t>
  </si>
  <si>
    <t>(Attach as separate Word document if additional space is needed)</t>
  </si>
  <si>
    <t xml:space="preserve">Personnel </t>
  </si>
  <si>
    <t>Payroll Staff</t>
  </si>
  <si>
    <t>***Specify allocation in LOE column - it should reflect the actual percentage of time this person will spend supporting  this project. Add lines as needed for additional positions</t>
  </si>
  <si>
    <t>example:  Project Manager</t>
  </si>
  <si>
    <t>month</t>
  </si>
  <si>
    <t>Insert position title, monthly rate, and allocation percentage</t>
  </si>
  <si>
    <t>example:  Project Coordinator</t>
  </si>
  <si>
    <t>example:  Finance Officer</t>
  </si>
  <si>
    <t>Staff title</t>
  </si>
  <si>
    <t>***If this is a USDOS funded proposal, Consultants must be moved to the Contractual category below</t>
  </si>
  <si>
    <t>Consultant Labor</t>
  </si>
  <si>
    <t xml:space="preserve">This includes short term contract for technical support </t>
  </si>
  <si>
    <t>example:  FoE Trainer - Activity 1</t>
  </si>
  <si>
    <t>day</t>
  </si>
  <si>
    <t>Include position title plus activity, daily rate</t>
  </si>
  <si>
    <t>Consultant #2</t>
  </si>
  <si>
    <t>Total Personnel</t>
  </si>
  <si>
    <t xml:space="preserve">IF USAID, STAFF &amp; CONSULTANT TRAVEL ONLY. </t>
  </si>
  <si>
    <t xml:space="preserve">Staff  &amp; Consultant Travel </t>
  </si>
  <si>
    <t>IF USDOS, ALL TRAVEL IS BUDGETED HERE</t>
  </si>
  <si>
    <t xml:space="preserve">Airfare  </t>
  </si>
  <si>
    <t>trip</t>
  </si>
  <si>
    <t>Flights - specify origin, destination, number of travellers, and purpose</t>
  </si>
  <si>
    <t>Ground Travel</t>
  </si>
  <si>
    <t>Bus or Train:  specify origin, destination, number of travellers, and purpose</t>
  </si>
  <si>
    <t xml:space="preserve">Lodging  </t>
  </si>
  <si>
    <t>night</t>
  </si>
  <si>
    <t>Hotel - specify city, number of travellers, and purpose</t>
  </si>
  <si>
    <t xml:space="preserve">Meals &amp; Incidental Expenses </t>
  </si>
  <si>
    <t>Per diem , specify city, number of travellers, and purpose</t>
  </si>
  <si>
    <t>Surface Travel</t>
  </si>
  <si>
    <t xml:space="preserve">This is for transportation to / from airport </t>
  </si>
  <si>
    <t>Total Travel</t>
  </si>
  <si>
    <t>General Office Supplies</t>
  </si>
  <si>
    <t>Supply #1</t>
  </si>
  <si>
    <t>Can include stationaries , pens , papers , printer inks etc. use for general office operation.</t>
  </si>
  <si>
    <t>Supply #2</t>
  </si>
  <si>
    <t>each</t>
  </si>
  <si>
    <t>Other examples : Laptops , printer , monitor ,IT supplies</t>
  </si>
  <si>
    <t>Supply #3</t>
  </si>
  <si>
    <t>*If helpful, supplies can be organized by Activity but this is not required:</t>
  </si>
  <si>
    <t>EXAMPLE Activity 1 : Activity Description (two  5-day trainings in Year 1, 15 participants each)</t>
  </si>
  <si>
    <t>**Note:  helpful to include the # of events , # of days per event , # of participants</t>
  </si>
  <si>
    <t>event</t>
  </si>
  <si>
    <t>Includes supplies needed for event such as training materials for participants.</t>
  </si>
  <si>
    <t>EXAMPLE Activity 2 : Activity Description (one 1-day roundtable per year, 20 participants each)</t>
  </si>
  <si>
    <t>Total Supplies</t>
  </si>
  <si>
    <t xml:space="preserve">Equipment </t>
  </si>
  <si>
    <t>Equipment #1</t>
  </si>
  <si>
    <t>only for items valued at over $5,000 USD per unit</t>
  </si>
  <si>
    <t>Equipment #2</t>
  </si>
  <si>
    <t>Total Equipment</t>
  </si>
  <si>
    <t>Service Contract #1</t>
  </si>
  <si>
    <t>Contractual Work under the award directly accomplishing acitivites. Examples Include: hiring company to develop platform/website, coduct assesment , create guide book, translation etc.</t>
  </si>
  <si>
    <t>Lower-tier Subgrant #1</t>
  </si>
  <si>
    <t>Assistance to organizations performing work under the award, allowed in very limited circumstances</t>
  </si>
  <si>
    <t>Total Contractual</t>
  </si>
  <si>
    <t>General Office Cost</t>
  </si>
  <si>
    <t>Allocation percentage is linked to staff allocation under personnel, unless other methodology is in place (in which case, formulas should be overwritten to apply subrecipient's methodology)</t>
  </si>
  <si>
    <t>Office rent</t>
  </si>
  <si>
    <t>office rent should reflect actual cost per lease agreement</t>
  </si>
  <si>
    <t>Office utilities</t>
  </si>
  <si>
    <t>monthly rate should reflect average monthly costs</t>
  </si>
  <si>
    <t>Office communications, phone &amp; internet</t>
  </si>
  <si>
    <t xml:space="preserve">Printing </t>
  </si>
  <si>
    <t>ODC #5</t>
  </si>
  <si>
    <t>Insert additional costs as necessary</t>
  </si>
  <si>
    <t>ODC #6</t>
  </si>
  <si>
    <t>*If helpful, ODCs can be organized by Activity but this is not required:</t>
  </si>
  <si>
    <t>Venue rental for event</t>
  </si>
  <si>
    <t>Please revise if example costs are not needed for activity</t>
  </si>
  <si>
    <t>Meals for participants</t>
  </si>
  <si>
    <t>person</t>
  </si>
  <si>
    <t>Guess speaker fee</t>
  </si>
  <si>
    <t>Interpreter / translation</t>
  </si>
  <si>
    <t>Event promotion</t>
  </si>
  <si>
    <t>**Note:  Activity specific travel costs are for participants only, if USAID funded</t>
  </si>
  <si>
    <t xml:space="preserve">Airfare </t>
  </si>
  <si>
    <t>specify origin, destination, number of travellers, and purpose</t>
  </si>
  <si>
    <t>Ground Travel , Bus or Train</t>
  </si>
  <si>
    <t xml:space="preserve">Lodging </t>
  </si>
  <si>
    <t>This is for hotel , specify city, number of travellers, and purpose</t>
  </si>
  <si>
    <t>This is for per diem , specify city, number of travellers, and purpose</t>
  </si>
  <si>
    <t xml:space="preserve">This is for travel to/from airport </t>
  </si>
  <si>
    <t>Total Other Direct Costs</t>
  </si>
  <si>
    <t>Total Direct Costs</t>
  </si>
  <si>
    <t>Exclude equipment, capital expenditures, charges for patient care, rental costs, tuition remission, scholarships and fellowships, participant support costs (stipends or subsistence allowances, travel allowances, and registration fees paid to or on behalf of participants or trainees [not employees] in connection with conferences or training projects) and the portion of each subaward in excess of $25,000</t>
  </si>
  <si>
    <t>PROJECT TOTAL</t>
  </si>
  <si>
    <t>EXAMPLE  Activity 3 : Activity Description (one forum in Year 1, 40 participants)</t>
  </si>
  <si>
    <t>EXAMPLE  Activity 1 : Activity Description (two  5-day trainings, 15 participants each)</t>
  </si>
  <si>
    <t>EXAMPLE  Activity 2 : Activity Description (one 1-day roundtable, 20 participants each)</t>
  </si>
  <si>
    <t>EXAMPLE  Activity 3 : Activity Description (one forum, 40 participants)</t>
  </si>
  <si>
    <t>If this is a multi-year award, expand groups in columns G - K for future years, copying for additional future years as needed. Future year columns can be collapsed or hidden if not applicable, deleting those columns will break formulas.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</si>
</sst>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quot;$&quot;* #,##0_);_(&quot;$&quot;* \(#,##0\);_(&quot;$&quot;* &quot;-&quot;??_);_(@_)"/>
    <numFmt numFmtId="169" formatCode="#,##0.00_);\(#,##0.00\);&quot;- &quot;"/>
    <numFmt numFmtId="170" formatCode="General_)"/>
    <numFmt numFmtId="171" formatCode="&quot;$&quot;\ \ \ \ \ #,##0_);\(&quot;$&quot;\ \ \ \ #,##0\)"/>
    <numFmt numFmtId="172" formatCode="###0;\-###0"/>
    <numFmt numFmtId="173" formatCode="&quot;$&quot;#,##0"/>
    <numFmt numFmtId="174" formatCode="#,##0;\(#,##0\)"/>
    <numFmt numFmtId="175" formatCode="[$$-409]#,##0"/>
    <numFmt numFmtId="176" formatCode="0.00%;\-0.00%"/>
    <numFmt numFmtId="177" formatCode="_(&quot;$&quot;* #,##0.00_);_(&quot;$&quot;* \(#,##0.00\);_(&quot;$&quot;* &quot;-&quot;_);_(@_)"/>
    <numFmt numFmtId="178" formatCode="_-* #,##0\ _D_M_-;\-* #,##0\ _D_M_-;_-* &quot;-&quot;\ _D_M_-;_-@_-"/>
    <numFmt numFmtId="179" formatCode="_-* #,##0.00\ _D_M_-;\-* #,##0.00\ _D_M_-;_-* &quot;-&quot;??\ _D_M_-;_-@_-"/>
    <numFmt numFmtId="180" formatCode="_-* #,##0\ _z_³_-;\-* #,##0\ _z_³_-;_-* &quot;-&quot;\ _z_³_-;_-@_-"/>
    <numFmt numFmtId="181" formatCode="_-* #,##0.00\ _z_³_-;\-* #,##0.00\ _z_³_-;_-* &quot;-&quot;??\ _z_³_-;_-@_-"/>
    <numFmt numFmtId="182" formatCode="_-* #,##0.00\ [$€]_-;\-* #,##0.00\ [$€]_-;_-* &quot;-&quot;??\ [$€]_-;_-@_-"/>
    <numFmt numFmtId="183" formatCode="0.00_)"/>
    <numFmt numFmtId="184" formatCode="_ * #,##0_ ;_ * \-#,##0_ ;_ * &quot;-&quot;??_ ;_ @_ "/>
    <numFmt numFmtId="185" formatCode="mmmm\ d\,\ yyyy"/>
    <numFmt numFmtId="186" formatCode="_-&quot;$&quot;\ * #,##0_-;\-&quot;$&quot;\ * #,##0_-;_-&quot;$&quot;\ * &quot;-&quot;_-;_-@_-"/>
    <numFmt numFmtId="187" formatCode="_-&quot;$&quot;\ * #,##0.00_-;\-&quot;$&quot;\ * #,##0.00_-;_-&quot;$&quot;\ * &quot;-&quot;??_-;_-@_-"/>
    <numFmt numFmtId="188" formatCode="_-* #,##0\ &quot;z³&quot;_-;\-* #,##0\ &quot;z³&quot;_-;_-* &quot;-&quot;\ &quot;z³&quot;_-;_-@_-"/>
    <numFmt numFmtId="189" formatCode="_-* #,##0.00\ &quot;z³&quot;_-;\-* #,##0.00\ &quot;z³&quot;_-;_-* &quot;-&quot;??\ &quot;z³&quot;_-;_-@_-"/>
    <numFmt numFmtId="190" formatCode="_(* #,##0_);_(* \(#,##0\);_(* &quot;-&quot;??_);_(@_)"/>
    <numFmt numFmtId="191" formatCode="#,##0.00\ [$֏-42B]"/>
    <numFmt numFmtId="192" formatCode="_-* #,##0.00\ [$֏-42B]_-;\-* #,##0.00\ [$֏-42B]_-;_-* &quot;-&quot;??\ [$֏-42B]_-;_-@_-"/>
  </numFmts>
  <fonts count="74">
    <font>
      <sz val="10"/>
      <name val="Arial"/>
      <family val="2"/>
    </font>
    <font>
      <sz val="10"/>
      <color theme="1"/>
      <name val="Arial"/>
      <family val="2"/>
    </font>
    <font>
      <sz val="10"/>
      <name val="Arial"/>
      <family val="2"/>
    </font>
    <font>
      <b/>
      <sz val="10"/>
      <name val="Arial"/>
      <family val="2"/>
    </font>
    <font>
      <sz val="10"/>
      <name val="Arabic Transparent"/>
      <charset val="178"/>
    </font>
    <font>
      <sz val="10"/>
      <name val="Helv"/>
      <charset val="204"/>
    </font>
    <font>
      <sz val="10"/>
      <name val="Helv"/>
    </font>
    <font>
      <sz val="10"/>
      <color indexed="8"/>
      <name val="Times New Roman"/>
      <family val="1"/>
    </font>
    <font>
      <sz val="11"/>
      <color indexed="8"/>
      <name val="Calibri"/>
      <family val="2"/>
    </font>
    <font>
      <sz val="11"/>
      <color indexed="9"/>
      <name val="Calibri"/>
      <family val="2"/>
    </font>
    <font>
      <sz val="8"/>
      <name val="Arial"/>
      <family val="2"/>
    </font>
    <font>
      <sz val="9"/>
      <name val="Arial"/>
      <family val="2"/>
    </font>
    <font>
      <b/>
      <sz val="10"/>
      <name val="Times New Roman"/>
      <family val="1"/>
    </font>
    <font>
      <sz val="10"/>
      <name val="Verdana"/>
      <family val="2"/>
    </font>
    <font>
      <sz val="10"/>
      <name val="Arial CE"/>
      <charset val="238"/>
    </font>
    <font>
      <sz val="8"/>
      <color indexed="14"/>
      <name val="Arial"/>
      <family val="2"/>
    </font>
    <font>
      <sz val="8"/>
      <name val="Arial"/>
      <family val="2"/>
      <charset val="178"/>
    </font>
    <font>
      <u/>
      <sz val="10"/>
      <color indexed="12"/>
      <name val="Arial"/>
      <family val="2"/>
    </font>
    <font>
      <sz val="7"/>
      <name val="Small Fonts"/>
      <family val="2"/>
    </font>
    <font>
      <b/>
      <i/>
      <sz val="16"/>
      <name val="Helv"/>
      <charset val="178"/>
    </font>
    <font>
      <sz val="10"/>
      <name val="MS Sans Serif"/>
      <family val="2"/>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0"/>
      <color indexed="8"/>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b/>
      <sz val="18"/>
      <color indexed="56"/>
      <name val="Cambria"/>
      <family val="2"/>
    </font>
    <font>
      <sz val="10"/>
      <color indexed="9"/>
      <name val="Arial"/>
      <family val="2"/>
    </font>
    <font>
      <sz val="10"/>
      <color indexed="24"/>
      <name val="Arial"/>
      <family val="2"/>
    </font>
    <font>
      <sz val="11"/>
      <color theme="1"/>
      <name val="Calibri"/>
      <family val="2"/>
      <scheme val="minor"/>
    </font>
    <font>
      <b/>
      <sz val="10"/>
      <color indexed="8"/>
      <name val="Arial"/>
      <family val="2"/>
    </font>
    <font>
      <b/>
      <sz val="10"/>
      <color rgb="FF000000"/>
      <name val="Arial"/>
      <family val="2"/>
    </font>
    <font>
      <b/>
      <i/>
      <sz val="10"/>
      <color indexed="8"/>
      <name val="Arial"/>
      <family val="2"/>
    </font>
    <font>
      <b/>
      <i/>
      <sz val="10"/>
      <color rgb="FF000000"/>
      <name val="Arial"/>
      <family val="2"/>
    </font>
    <font>
      <sz val="10"/>
      <color rgb="FF000000"/>
      <name val="Arial"/>
      <family val="2"/>
    </font>
    <font>
      <i/>
      <sz val="10"/>
      <color indexed="8"/>
      <name val="Arial"/>
      <family val="2"/>
    </font>
    <font>
      <b/>
      <sz val="10"/>
      <color theme="9" tint="-0.249977111117893"/>
      <name val="Arial"/>
      <family val="2"/>
    </font>
    <font>
      <b/>
      <sz val="10"/>
      <color rgb="FFFFFF00"/>
      <name val="Arial"/>
      <family val="2"/>
    </font>
    <font>
      <b/>
      <sz val="10"/>
      <color theme="8" tint="-0.499984740745262"/>
      <name val="Arial"/>
      <family val="2"/>
    </font>
    <font>
      <b/>
      <sz val="12"/>
      <color rgb="FFFF0000"/>
      <name val="Times New Roman"/>
      <family val="1"/>
    </font>
    <font>
      <b/>
      <sz val="12"/>
      <name val="Times New Roman"/>
      <family val="1"/>
    </font>
    <font>
      <i/>
      <sz val="12"/>
      <name val="Times New Roman"/>
      <family val="1"/>
    </font>
    <font>
      <sz val="12"/>
      <name val="Times New Roman"/>
      <family val="1"/>
    </font>
    <font>
      <b/>
      <sz val="12"/>
      <color theme="4" tint="-0.249977111117893"/>
      <name val="Times New Roman"/>
      <family val="1"/>
    </font>
    <font>
      <b/>
      <sz val="12"/>
      <color theme="1"/>
      <name val="Times New Roman"/>
      <family val="1"/>
    </font>
    <font>
      <sz val="12"/>
      <color rgb="FFFF0000"/>
      <name val="Times New Roman"/>
      <family val="1"/>
    </font>
    <font>
      <b/>
      <sz val="12"/>
      <color theme="0"/>
      <name val="Times New Roman"/>
      <family val="1"/>
    </font>
    <font>
      <sz val="12"/>
      <color theme="0"/>
      <name val="Times New Roman"/>
      <family val="1"/>
    </font>
    <font>
      <sz val="12"/>
      <color theme="4" tint="0.79998168889431442"/>
      <name val="Times New Roman"/>
      <family val="1"/>
    </font>
    <font>
      <i/>
      <u/>
      <sz val="12"/>
      <name val="Times New Roman"/>
      <family val="1"/>
    </font>
    <font>
      <b/>
      <i/>
      <sz val="12"/>
      <name val="Times New Roman"/>
      <family val="1"/>
    </font>
    <font>
      <i/>
      <u/>
      <sz val="12"/>
      <color rgb="FFFF0000"/>
      <name val="Times New Roman"/>
      <family val="1"/>
    </font>
    <font>
      <sz val="12"/>
      <color rgb="FF0070C0"/>
      <name val="Times New Roman"/>
      <family val="1"/>
    </font>
    <font>
      <b/>
      <sz val="12"/>
      <color rgb="FF0070C0"/>
      <name val="Times New Roman"/>
      <family val="1"/>
    </font>
    <font>
      <sz val="12"/>
      <color indexed="15"/>
      <name val="Times New Roman"/>
      <family val="1"/>
    </font>
    <font>
      <b/>
      <sz val="10"/>
      <color theme="9" tint="0.39997558519241921"/>
      <name val="Arial"/>
      <family val="2"/>
    </font>
    <font>
      <b/>
      <sz val="10"/>
      <color theme="4" tint="0.39997558519241921"/>
      <name val="Arial"/>
      <family val="2"/>
    </font>
    <font>
      <sz val="10"/>
      <name val="Arial Cyr"/>
    </font>
    <font>
      <sz val="12"/>
      <color theme="4" tint="-0.249977111117893"/>
      <name val="Times New Roman"/>
      <family val="1"/>
    </font>
    <font>
      <sz val="36"/>
      <name val="Arial"/>
      <family val="2"/>
    </font>
    <font>
      <b/>
      <sz val="36"/>
      <name val="Arial"/>
      <family val="2"/>
    </font>
    <font>
      <b/>
      <sz val="18"/>
      <color theme="4" tint="-0.249977111117893"/>
      <name val="Times New Roman"/>
      <family val="1"/>
    </font>
    <font>
      <sz val="10"/>
      <color rgb="FF0000FF"/>
      <name val="Arial"/>
      <family val="2"/>
    </font>
    <font>
      <b/>
      <sz val="10"/>
      <color rgb="FF0000FF"/>
      <name val="Arial"/>
      <family val="2"/>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0"/>
        <bgColor indexed="64"/>
      </patternFill>
    </fill>
    <fill>
      <patternFill patternType="solid">
        <fgColor indexed="18"/>
        <bgColor indexed="64"/>
      </patternFill>
    </fill>
    <fill>
      <patternFill patternType="solid">
        <fgColor indexed="14"/>
        <bgColor indexed="64"/>
      </patternFill>
    </fill>
    <fill>
      <patternFill patternType="solid">
        <fgColor indexed="55"/>
        <bgColor indexed="64"/>
      </patternFill>
    </fill>
    <fill>
      <patternFill patternType="solid">
        <fgColor indexed="53"/>
        <bgColor indexed="64"/>
      </patternFill>
    </fill>
    <fill>
      <patternFill patternType="solid">
        <fgColor indexed="13"/>
        <bgColor indexed="64"/>
      </patternFill>
    </fill>
    <fill>
      <patternFill patternType="solid">
        <fgColor indexed="16"/>
        <bgColor indexed="64"/>
      </patternFill>
    </fill>
    <fill>
      <patternFill patternType="solid">
        <fgColor indexed="63"/>
        <bgColor indexed="64"/>
      </patternFill>
    </fill>
    <fill>
      <patternFill patternType="solid">
        <fgColor indexed="62"/>
        <bgColor indexed="64"/>
      </patternFill>
    </fill>
    <fill>
      <patternFill patternType="solid">
        <fgColor theme="7"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25">
    <border>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249977111117893"/>
      </top>
      <bottom/>
      <diagonal/>
    </border>
  </borders>
  <cellStyleXfs count="191">
    <xf numFmtId="0" fontId="0" fillId="0" borderId="0"/>
    <xf numFmtId="0" fontId="4" fillId="0" borderId="1" applyNumberFormat="0">
      <alignment horizontal="right"/>
    </xf>
    <xf numFmtId="0" fontId="4" fillId="0" borderId="1" applyNumberFormat="0">
      <alignment horizontal="right"/>
    </xf>
    <xf numFmtId="0" fontId="5" fillId="0" borderId="0"/>
    <xf numFmtId="0" fontId="6" fillId="0" borderId="0"/>
    <xf numFmtId="0" fontId="6" fillId="0" borderId="0"/>
    <xf numFmtId="0" fontId="6" fillId="0" borderId="0"/>
    <xf numFmtId="0" fontId="6" fillId="0" borderId="0"/>
    <xf numFmtId="169" fontId="7" fillId="0" borderId="0" applyProtection="0">
      <protection locked="0"/>
    </xf>
    <xf numFmtId="0" fontId="39" fillId="44" borderId="0" applyNumberFormat="0" applyBorder="0" applyAlignment="0" applyProtection="0"/>
    <xf numFmtId="0" fontId="39" fillId="45" borderId="0" applyNumberFormat="0" applyBorder="0" applyAlignment="0" applyProtection="0"/>
    <xf numFmtId="0" fontId="8" fillId="2" borderId="0" applyNumberFormat="0" applyBorder="0" applyAlignment="0" applyProtection="0"/>
    <xf numFmtId="0" fontId="8" fillId="8" borderId="0" applyNumberFormat="0" applyBorder="0" applyAlignment="0" applyProtection="0"/>
    <xf numFmtId="0" fontId="9" fillId="12"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9" fillId="13"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9" fillId="14"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9" fillId="15" borderId="0" applyNumberFormat="0" applyBorder="0" applyAlignment="0" applyProtection="0"/>
    <xf numFmtId="170" fontId="10" fillId="16" borderId="0" applyNumberFormat="0" applyFont="0" applyBorder="0" applyAlignment="0" applyProtection="0">
      <alignment vertical="center"/>
    </xf>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2" fontId="2" fillId="0" borderId="0" applyFont="0" applyFill="0" applyBorder="0" applyAlignment="0" applyProtection="0"/>
    <xf numFmtId="43"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alignment vertical="top"/>
    </xf>
    <xf numFmtId="42" fontId="12" fillId="0" borderId="2" applyBorder="0"/>
    <xf numFmtId="175" fontId="2" fillId="0" borderId="0" applyFont="0" applyFill="0" applyBorder="0" applyAlignment="0" applyProtection="0"/>
    <xf numFmtId="44" fontId="2" fillId="0" borderId="0" applyFont="0" applyFill="0" applyBorder="0" applyAlignment="0" applyProtection="0"/>
    <xf numFmtId="168" fontId="2" fillId="0" borderId="0" applyFont="0" applyFill="0" applyBorder="0" applyAlignment="0" applyProtection="0"/>
    <xf numFmtId="176" fontId="2" fillId="0" borderId="0" applyFont="0" applyFill="0" applyBorder="0" applyAlignment="0" applyProtection="0"/>
    <xf numFmtId="44" fontId="13" fillId="0" borderId="0" applyFont="0" applyFill="0" applyBorder="0" applyAlignment="0" applyProtection="0"/>
    <xf numFmtId="176"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7" fontId="7" fillId="0" borderId="0">
      <protection locked="0"/>
    </xf>
    <xf numFmtId="5" fontId="2" fillId="0" borderId="0" applyFont="0" applyFill="0" applyBorder="0" applyAlignment="0" applyProtection="0">
      <alignment vertical="top"/>
    </xf>
    <xf numFmtId="0" fontId="2" fillId="0" borderId="0" applyFont="0" applyFill="0" applyBorder="0" applyAlignment="0" applyProtection="0">
      <alignment vertical="top"/>
    </xf>
    <xf numFmtId="178" fontId="2" fillId="0" borderId="0" applyFont="0" applyFill="0" applyBorder="0" applyAlignment="0" applyProtection="0"/>
    <xf numFmtId="179" fontId="2" fillId="0" borderId="0" applyFont="0" applyFill="0" applyBorder="0" applyAlignment="0" applyProtection="0"/>
    <xf numFmtId="0" fontId="2" fillId="0" borderId="3">
      <alignment horizontal="justify" vertical="top" wrapText="1"/>
    </xf>
    <xf numFmtId="180" fontId="14" fillId="0" borderId="0" applyFont="0" applyFill="0" applyBorder="0" applyAlignment="0" applyProtection="0"/>
    <xf numFmtId="181" fontId="14" fillId="0" borderId="0" applyFont="0" applyFill="0" applyBorder="0" applyAlignment="0" applyProtection="0"/>
    <xf numFmtId="170" fontId="15" fillId="0" borderId="4">
      <alignment vertical="center"/>
    </xf>
    <xf numFmtId="182" fontId="2" fillId="0" borderId="0" applyFont="0" applyFill="0" applyBorder="0" applyAlignment="0" applyProtection="0"/>
    <xf numFmtId="2" fontId="2" fillId="0" borderId="0" applyFont="0" applyFill="0" applyBorder="0" applyAlignment="0" applyProtection="0">
      <alignment vertical="top"/>
    </xf>
    <xf numFmtId="38" fontId="16" fillId="17" borderId="0" applyNumberFormat="0" applyBorder="0" applyAlignment="0" applyProtection="0"/>
    <xf numFmtId="175" fontId="17" fillId="0" borderId="0" applyNumberFormat="0" applyFill="0" applyBorder="0" applyAlignment="0" applyProtection="0">
      <alignment vertical="top"/>
      <protection locked="0"/>
    </xf>
    <xf numFmtId="10" fontId="16" fillId="18" borderId="5" applyNumberFormat="0" applyBorder="0" applyAlignment="0" applyProtection="0"/>
    <xf numFmtId="43" fontId="2" fillId="0" borderId="0" applyFont="0" applyFill="0" applyBorder="0" applyAlignment="0" applyProtection="0"/>
    <xf numFmtId="0" fontId="4" fillId="0" borderId="1" applyNumberFormat="0">
      <alignment horizontal="right"/>
    </xf>
    <xf numFmtId="37" fontId="18" fillId="0" borderId="0"/>
    <xf numFmtId="183" fontId="19" fillId="0" borderId="0"/>
    <xf numFmtId="0" fontId="6" fillId="0" borderId="0"/>
    <xf numFmtId="175" fontId="8" fillId="0" borderId="0"/>
    <xf numFmtId="184" fontId="20" fillId="0" borderId="0" applyAlignment="0">
      <alignment vertical="top" wrapText="1"/>
      <protection locked="0"/>
    </xf>
    <xf numFmtId="0" fontId="20" fillId="0" borderId="0" applyAlignment="0">
      <alignment vertical="top" wrapText="1"/>
      <protection locked="0"/>
    </xf>
    <xf numFmtId="0" fontId="2" fillId="0" borderId="0"/>
    <xf numFmtId="0" fontId="2" fillId="0" borderId="0"/>
    <xf numFmtId="0" fontId="2" fillId="0" borderId="0"/>
    <xf numFmtId="0" fontId="2" fillId="0" borderId="0"/>
    <xf numFmtId="175" fontId="2" fillId="0" borderId="0"/>
    <xf numFmtId="175" fontId="2" fillId="0" borderId="0"/>
    <xf numFmtId="185" fontId="2" fillId="0" borderId="0"/>
    <xf numFmtId="175" fontId="2" fillId="0" borderId="0"/>
    <xf numFmtId="175" fontId="2" fillId="0" borderId="0"/>
    <xf numFmtId="185" fontId="2" fillId="0" borderId="0"/>
    <xf numFmtId="175" fontId="2" fillId="0" borderId="0"/>
    <xf numFmtId="175" fontId="20" fillId="0" borderId="0" applyAlignment="0">
      <alignment vertical="top" wrapText="1"/>
      <protection locked="0"/>
    </xf>
    <xf numFmtId="175" fontId="20" fillId="0" borderId="0" applyAlignment="0">
      <alignment vertical="top" wrapText="1"/>
      <protection locked="0"/>
    </xf>
    <xf numFmtId="175" fontId="20" fillId="0" borderId="0" applyAlignment="0">
      <alignment vertical="top" wrapText="1"/>
      <protection locked="0"/>
    </xf>
    <xf numFmtId="175" fontId="2" fillId="0" borderId="0"/>
    <xf numFmtId="175" fontId="8" fillId="0" borderId="0"/>
    <xf numFmtId="175" fontId="13" fillId="0" borderId="0"/>
    <xf numFmtId="175" fontId="20" fillId="0" borderId="0" applyAlignment="0">
      <alignment vertical="top" wrapText="1"/>
      <protection locked="0"/>
    </xf>
    <xf numFmtId="175" fontId="8" fillId="0" borderId="0"/>
    <xf numFmtId="0" fontId="38" fillId="0" borderId="0"/>
    <xf numFmtId="0" fontId="6" fillId="0" borderId="0"/>
    <xf numFmtId="0" fontId="14" fillId="0" borderId="0"/>
    <xf numFmtId="164" fontId="2" fillId="0" borderId="0" applyFont="0" applyFill="0" applyBorder="0" applyAlignment="0" applyProtection="0"/>
    <xf numFmtId="166"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0" fontId="10" fillId="19" borderId="1" applyNumberFormat="0" applyFont="0" applyAlignment="0" applyProtection="0">
      <alignment vertical="center"/>
    </xf>
    <xf numFmtId="0" fontId="20" fillId="0" borderId="0" applyNumberFormat="0" applyFont="0" applyFill="0" applyBorder="0" applyAlignment="0" applyProtection="0">
      <alignment horizontal="left"/>
    </xf>
    <xf numFmtId="4" fontId="21" fillId="20" borderId="6" applyNumberFormat="0" applyProtection="0">
      <alignment vertical="center"/>
    </xf>
    <xf numFmtId="4" fontId="22" fillId="20" borderId="6" applyNumberFormat="0" applyProtection="0">
      <alignment vertical="center"/>
    </xf>
    <xf numFmtId="4" fontId="23" fillId="21" borderId="7">
      <alignment vertical="center"/>
    </xf>
    <xf numFmtId="4" fontId="24" fillId="21" borderId="7">
      <alignment vertical="center"/>
    </xf>
    <xf numFmtId="4" fontId="23" fillId="22" borderId="7">
      <alignment vertical="center"/>
    </xf>
    <xf numFmtId="4" fontId="24" fillId="22" borderId="7">
      <alignment vertical="center"/>
    </xf>
    <xf numFmtId="4" fontId="25" fillId="20" borderId="6" applyNumberFormat="0" applyProtection="0">
      <alignment horizontal="left" vertical="center" indent="1"/>
    </xf>
    <xf numFmtId="4" fontId="25" fillId="23" borderId="0" applyNumberFormat="0" applyProtection="0">
      <alignment horizontal="left" vertical="center" indent="1"/>
    </xf>
    <xf numFmtId="4" fontId="25" fillId="22" borderId="6" applyNumberFormat="0" applyProtection="0">
      <alignment horizontal="right" vertical="center"/>
    </xf>
    <xf numFmtId="4" fontId="25" fillId="24" borderId="6" applyNumberFormat="0" applyProtection="0">
      <alignment horizontal="right" vertical="center"/>
    </xf>
    <xf numFmtId="4" fontId="25" fillId="25" borderId="6" applyNumberFormat="0" applyProtection="0">
      <alignment horizontal="right" vertical="center"/>
    </xf>
    <xf numFmtId="4" fontId="25" fillId="26" borderId="6" applyNumberFormat="0" applyProtection="0">
      <alignment horizontal="right" vertical="center"/>
    </xf>
    <xf numFmtId="4" fontId="25" fillId="27" borderId="6" applyNumberFormat="0" applyProtection="0">
      <alignment horizontal="right" vertical="center"/>
    </xf>
    <xf numFmtId="4" fontId="25" fillId="28" borderId="6" applyNumberFormat="0" applyProtection="0">
      <alignment horizontal="right" vertical="center"/>
    </xf>
    <xf numFmtId="4" fontId="25" fillId="29" borderId="6" applyNumberFormat="0" applyProtection="0">
      <alignment horizontal="right" vertical="center"/>
    </xf>
    <xf numFmtId="4" fontId="25" fillId="30" borderId="6" applyNumberFormat="0" applyProtection="0">
      <alignment horizontal="right" vertical="center"/>
    </xf>
    <xf numFmtId="4" fontId="25" fillId="21" borderId="6" applyNumberFormat="0" applyProtection="0">
      <alignment horizontal="right" vertical="center"/>
    </xf>
    <xf numFmtId="4" fontId="21" fillId="31" borderId="8" applyNumberFormat="0" applyProtection="0">
      <alignment horizontal="left" vertical="center" indent="1"/>
    </xf>
    <xf numFmtId="4" fontId="21" fillId="32" borderId="0" applyNumberFormat="0" applyProtection="0">
      <alignment horizontal="left" vertical="center" indent="1"/>
    </xf>
    <xf numFmtId="4" fontId="21" fillId="23" borderId="0" applyNumberFormat="0" applyProtection="0">
      <alignment horizontal="left" vertical="center" indent="1"/>
    </xf>
    <xf numFmtId="4" fontId="25" fillId="32" borderId="6" applyNumberFormat="0" applyProtection="0">
      <alignment horizontal="right" vertical="center"/>
    </xf>
    <xf numFmtId="4" fontId="26" fillId="33" borderId="7">
      <alignment horizontal="left" vertical="center" indent="1"/>
    </xf>
    <xf numFmtId="4" fontId="27" fillId="32" borderId="0" applyNumberFormat="0" applyProtection="0">
      <alignment horizontal="left" vertical="center" wrapText="1" indent="1"/>
    </xf>
    <xf numFmtId="4" fontId="27" fillId="23" borderId="0" applyNumberFormat="0" applyProtection="0">
      <alignment horizontal="left" vertical="center" indent="1"/>
    </xf>
    <xf numFmtId="4" fontId="28" fillId="34" borderId="6" applyNumberFormat="0" applyProtection="0">
      <alignment vertical="center"/>
    </xf>
    <xf numFmtId="4" fontId="29" fillId="34" borderId="6" applyNumberFormat="0" applyProtection="0">
      <alignment vertical="center"/>
    </xf>
    <xf numFmtId="4" fontId="30" fillId="21" borderId="7">
      <alignment vertical="center"/>
    </xf>
    <xf numFmtId="4" fontId="31" fillId="21" borderId="7">
      <alignment vertical="center"/>
    </xf>
    <xf numFmtId="4" fontId="30" fillId="22" borderId="7">
      <alignment vertical="center"/>
    </xf>
    <xf numFmtId="4" fontId="31" fillId="22" borderId="7">
      <alignment vertical="center"/>
    </xf>
    <xf numFmtId="4" fontId="21" fillId="32" borderId="9" applyNumberFormat="0" applyProtection="0">
      <alignment horizontal="left" vertical="center" indent="1"/>
    </xf>
    <xf numFmtId="4" fontId="25" fillId="34" borderId="6" applyNumberFormat="0" applyProtection="0">
      <alignment horizontal="right" vertical="center"/>
    </xf>
    <xf numFmtId="4" fontId="29" fillId="34" borderId="6" applyNumberFormat="0" applyProtection="0">
      <alignment horizontal="right" vertical="center"/>
    </xf>
    <xf numFmtId="4" fontId="21" fillId="32" borderId="6" applyNumberFormat="0" applyProtection="0">
      <alignment horizontal="left" vertical="center" indent="1"/>
    </xf>
    <xf numFmtId="4" fontId="32" fillId="33" borderId="7">
      <alignment vertical="center"/>
    </xf>
    <xf numFmtId="4" fontId="33" fillId="33" borderId="7">
      <alignment vertical="center"/>
    </xf>
    <xf numFmtId="4" fontId="23" fillId="21" borderId="7">
      <alignment vertical="center"/>
    </xf>
    <xf numFmtId="4" fontId="23" fillId="22" borderId="7">
      <alignment vertical="center"/>
    </xf>
    <xf numFmtId="4" fontId="24" fillId="22" borderId="7">
      <alignment vertical="center"/>
    </xf>
    <xf numFmtId="4" fontId="34" fillId="35" borderId="9" applyNumberFormat="0" applyProtection="0">
      <alignment horizontal="left" vertical="center" indent="1"/>
    </xf>
    <xf numFmtId="4" fontId="35" fillId="34" borderId="6" applyNumberFormat="0" applyProtection="0">
      <alignment horizontal="right" vertical="center"/>
    </xf>
    <xf numFmtId="0" fontId="36" fillId="0" borderId="0" applyNumberFormat="0" applyFill="0" applyBorder="0" applyAlignment="0" applyProtection="0"/>
    <xf numFmtId="0" fontId="2" fillId="0" borderId="0"/>
    <xf numFmtId="175" fontId="6" fillId="0" borderId="0"/>
    <xf numFmtId="165" fontId="2" fillId="0" borderId="0" applyFont="0" applyFill="0" applyBorder="0" applyAlignment="0" applyProtection="0"/>
    <xf numFmtId="167"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8" fontId="14" fillId="0" borderId="0" applyFont="0" applyFill="0" applyBorder="0" applyAlignment="0" applyProtection="0"/>
    <xf numFmtId="189" fontId="14" fillId="0" borderId="0" applyFont="0" applyFill="0" applyBorder="0" applyAlignment="0" applyProtection="0"/>
    <xf numFmtId="175" fontId="2" fillId="0" borderId="10" applyNumberFormat="0" applyAlignment="0"/>
    <xf numFmtId="175" fontId="2" fillId="0" borderId="11" applyNumberFormat="0" applyAlignment="0"/>
    <xf numFmtId="175" fontId="2" fillId="0" borderId="12" applyNumberFormat="0" applyAlignment="0">
      <alignment horizontal="center"/>
    </xf>
    <xf numFmtId="175" fontId="3" fillId="36" borderId="0" applyBorder="0">
      <alignment horizontal="center"/>
    </xf>
    <xf numFmtId="175" fontId="2" fillId="20" borderId="0" applyBorder="0"/>
    <xf numFmtId="175" fontId="2" fillId="0" borderId="0" applyBorder="0"/>
    <xf numFmtId="173" fontId="3" fillId="26" borderId="0" applyBorder="0"/>
    <xf numFmtId="175" fontId="2" fillId="37" borderId="0" applyBorder="0"/>
    <xf numFmtId="175" fontId="2" fillId="38" borderId="0" applyBorder="0"/>
    <xf numFmtId="175" fontId="2" fillId="37" borderId="0" applyBorder="0">
      <alignment wrapText="1"/>
    </xf>
    <xf numFmtId="173" fontId="3" fillId="38" borderId="0" applyBorder="0"/>
    <xf numFmtId="173" fontId="3" fillId="24" borderId="0" applyBorder="0"/>
    <xf numFmtId="173" fontId="2" fillId="37" borderId="0" applyBorder="0"/>
    <xf numFmtId="175" fontId="2" fillId="39" borderId="0" applyBorder="0"/>
    <xf numFmtId="173" fontId="2" fillId="27" borderId="0" applyBorder="0"/>
    <xf numFmtId="175" fontId="2" fillId="40" borderId="0" applyBorder="0"/>
    <xf numFmtId="175" fontId="37" fillId="41" borderId="0" applyBorder="0"/>
    <xf numFmtId="175" fontId="3" fillId="24" borderId="0" applyNumberFormat="0" applyBorder="0" applyAlignment="0"/>
    <xf numFmtId="175" fontId="3" fillId="24" borderId="0" applyNumberFormat="0" applyBorder="0" applyAlignment="0"/>
    <xf numFmtId="175" fontId="3" fillId="38" borderId="0" applyNumberFormat="0" applyBorder="0" applyAlignment="0"/>
    <xf numFmtId="175" fontId="3" fillId="37" borderId="0" applyNumberFormat="0" applyBorder="0" applyAlignment="0"/>
    <xf numFmtId="175" fontId="3" fillId="42" borderId="0" applyNumberFormat="0" applyBorder="0" applyAlignment="0"/>
    <xf numFmtId="175" fontId="3" fillId="43" borderId="0" applyNumberFormat="0" applyBorder="0" applyAlignment="0"/>
    <xf numFmtId="175" fontId="3" fillId="36" borderId="0" applyNumberFormat="0" applyBorder="0" applyAlignment="0"/>
    <xf numFmtId="1" fontId="3" fillId="28" borderId="5" applyNumberFormat="0" applyAlignment="0">
      <alignment horizontal="center"/>
    </xf>
    <xf numFmtId="1" fontId="3" fillId="32" borderId="5" applyNumberFormat="0" applyAlignment="0">
      <alignment horizontal="left"/>
    </xf>
    <xf numFmtId="175" fontId="3" fillId="32" borderId="5" applyNumberFormat="0" applyAlignment="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67" fillId="0" borderId="0"/>
  </cellStyleXfs>
  <cellXfs count="208">
    <xf numFmtId="0" fontId="0" fillId="0" borderId="0" xfId="0"/>
    <xf numFmtId="0" fontId="40"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40" fillId="0" borderId="0" xfId="0" applyFont="1" applyAlignment="1">
      <alignment horizontal="center" vertical="center"/>
    </xf>
    <xf numFmtId="0" fontId="27" fillId="0" borderId="5" xfId="0" applyFont="1" applyBorder="1" applyAlignment="1">
      <alignment horizontal="right" vertical="center"/>
    </xf>
    <xf numFmtId="0" fontId="41" fillId="0" borderId="0" xfId="0" applyFont="1" applyAlignment="1">
      <alignment vertical="center"/>
    </xf>
    <xf numFmtId="0" fontId="41" fillId="0" borderId="5" xfId="0" applyFont="1" applyBorder="1" applyAlignment="1">
      <alignment horizontal="right" vertical="center"/>
    </xf>
    <xf numFmtId="0" fontId="42" fillId="0" borderId="5" xfId="0" applyFont="1" applyBorder="1" applyAlignment="1">
      <alignment horizontal="center" vertical="center"/>
    </xf>
    <xf numFmtId="42" fontId="41" fillId="0" borderId="0" xfId="0" applyNumberFormat="1" applyFont="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42" fontId="27" fillId="0" borderId="0" xfId="0" applyNumberFormat="1" applyFont="1" applyAlignment="1">
      <alignment vertical="center"/>
    </xf>
    <xf numFmtId="0" fontId="43" fillId="0" borderId="5" xfId="0" applyFont="1" applyBorder="1" applyAlignment="1">
      <alignment horizontal="center" vertical="center"/>
    </xf>
    <xf numFmtId="0" fontId="44" fillId="0" borderId="0" xfId="0" applyFont="1" applyAlignment="1">
      <alignment vertical="center"/>
    </xf>
    <xf numFmtId="0" fontId="42" fillId="0" borderId="0" xfId="0" applyFont="1" applyAlignment="1">
      <alignment vertical="center" wrapText="1"/>
    </xf>
    <xf numFmtId="0" fontId="42" fillId="0" borderId="0" xfId="0" applyFont="1" applyAlignment="1">
      <alignment horizontal="center" vertical="center" wrapText="1"/>
    </xf>
    <xf numFmtId="3" fontId="42" fillId="0" borderId="0" xfId="0" applyNumberFormat="1" applyFont="1" applyAlignment="1">
      <alignment vertical="center" wrapText="1"/>
    </xf>
    <xf numFmtId="0" fontId="42" fillId="0" borderId="21"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23" xfId="0" applyFont="1" applyBorder="1" applyAlignment="1">
      <alignment horizontal="center" vertical="center" wrapText="1"/>
    </xf>
    <xf numFmtId="0" fontId="27" fillId="0" borderId="11" xfId="0" applyFont="1" applyBorder="1" applyAlignment="1">
      <alignment horizontal="center" vertical="center"/>
    </xf>
    <xf numFmtId="0" fontId="27" fillId="0" borderId="17" xfId="0" applyFont="1" applyBorder="1" applyAlignment="1">
      <alignment horizontal="center" vertical="center"/>
    </xf>
    <xf numFmtId="0" fontId="44" fillId="0" borderId="18" xfId="0" applyFont="1" applyBorder="1" applyAlignment="1">
      <alignment horizontal="center" vertical="center"/>
    </xf>
    <xf numFmtId="0" fontId="27" fillId="0" borderId="10" xfId="0" applyFont="1" applyBorder="1" applyAlignment="1">
      <alignment horizontal="center" vertical="center"/>
    </xf>
    <xf numFmtId="0" fontId="44" fillId="0" borderId="10" xfId="0" applyFont="1" applyBorder="1" applyAlignment="1">
      <alignment horizontal="center" vertical="center"/>
    </xf>
    <xf numFmtId="0" fontId="44" fillId="0" borderId="20" xfId="0" applyFont="1" applyBorder="1" applyAlignment="1">
      <alignment horizontal="center" vertical="center"/>
    </xf>
    <xf numFmtId="0" fontId="27" fillId="0" borderId="5" xfId="0" applyFont="1" applyBorder="1" applyAlignment="1">
      <alignment horizontal="center" vertical="center"/>
    </xf>
    <xf numFmtId="0" fontId="3" fillId="0" borderId="0" xfId="0" applyFont="1"/>
    <xf numFmtId="42" fontId="0" fillId="0" borderId="0" xfId="0" applyNumberFormat="1"/>
    <xf numFmtId="42" fontId="42" fillId="0" borderId="5" xfId="0" applyNumberFormat="1" applyFont="1" applyBorder="1" applyAlignment="1">
      <alignment horizontal="center" vertical="center" wrapText="1"/>
    </xf>
    <xf numFmtId="42" fontId="27" fillId="0" borderId="11" xfId="0" applyNumberFormat="1" applyFont="1" applyBorder="1" applyAlignment="1">
      <alignment horizontal="center" vertical="center"/>
    </xf>
    <xf numFmtId="42" fontId="44" fillId="0" borderId="10" xfId="0" applyNumberFormat="1" applyFont="1" applyBorder="1" applyAlignment="1">
      <alignment horizontal="center" vertical="center"/>
    </xf>
    <xf numFmtId="190" fontId="27" fillId="0" borderId="5" xfId="0" applyNumberFormat="1" applyFont="1" applyBorder="1" applyAlignment="1">
      <alignment horizontal="center" vertical="center"/>
    </xf>
    <xf numFmtId="190" fontId="42" fillId="0" borderId="0" xfId="0" applyNumberFormat="1" applyFont="1" applyAlignment="1">
      <alignment horizontal="center" vertical="center" wrapText="1"/>
    </xf>
    <xf numFmtId="190" fontId="27" fillId="0" borderId="5" xfId="0" applyNumberFormat="1" applyFont="1" applyBorder="1" applyAlignment="1">
      <alignment vertical="center"/>
    </xf>
    <xf numFmtId="0" fontId="45" fillId="0" borderId="0" xfId="0" applyFont="1" applyAlignment="1">
      <alignment horizontal="center" vertical="center"/>
    </xf>
    <xf numFmtId="0" fontId="1" fillId="0" borderId="0" xfId="0" applyFont="1" applyAlignment="1">
      <alignment vertical="center" wrapText="1"/>
    </xf>
    <xf numFmtId="0" fontId="43" fillId="0" borderId="5" xfId="0" applyFont="1" applyBorder="1" applyAlignment="1">
      <alignment horizontal="center" vertical="center" wrapText="1"/>
    </xf>
    <xf numFmtId="0" fontId="44" fillId="0" borderId="5" xfId="0" applyFont="1" applyBorder="1" applyAlignment="1">
      <alignment horizontal="right" vertical="center" wrapText="1"/>
    </xf>
    <xf numFmtId="0" fontId="44" fillId="0" borderId="5" xfId="0" applyFont="1" applyBorder="1" applyAlignment="1">
      <alignment horizontal="right" vertical="center"/>
    </xf>
    <xf numFmtId="0" fontId="41" fillId="0" borderId="5" xfId="0" applyFont="1" applyBorder="1" applyAlignment="1">
      <alignment horizontal="right" vertical="center" wrapText="1"/>
    </xf>
    <xf numFmtId="0" fontId="49" fillId="47" borderId="0" xfId="80" applyFont="1" applyFill="1" applyAlignment="1" applyProtection="1">
      <alignment vertical="center"/>
      <protection locked="0"/>
    </xf>
    <xf numFmtId="0" fontId="52" fillId="0" borderId="0" xfId="80" applyFont="1" applyAlignment="1" applyProtection="1">
      <alignment vertical="center" wrapText="1"/>
      <protection locked="0"/>
    </xf>
    <xf numFmtId="0" fontId="52" fillId="0" borderId="0" xfId="80" applyFont="1" applyAlignment="1" applyProtection="1">
      <alignment horizontal="center" vertical="center" wrapText="1"/>
      <protection locked="0"/>
    </xf>
    <xf numFmtId="41" fontId="52" fillId="0" borderId="0" xfId="80" applyNumberFormat="1" applyFont="1" applyAlignment="1" applyProtection="1">
      <alignment vertical="center"/>
      <protection locked="0"/>
    </xf>
    <xf numFmtId="0" fontId="52" fillId="0" borderId="0" xfId="80" applyFont="1" applyAlignment="1">
      <alignment vertical="center"/>
    </xf>
    <xf numFmtId="0" fontId="52" fillId="0" borderId="0" xfId="80" applyFont="1" applyAlignment="1" applyProtection="1">
      <alignment vertical="center"/>
      <protection locked="0"/>
    </xf>
    <xf numFmtId="0" fontId="54" fillId="0" borderId="0" xfId="0" applyFont="1" applyAlignment="1" applyProtection="1">
      <alignment vertical="center"/>
      <protection locked="0"/>
    </xf>
    <xf numFmtId="43" fontId="52" fillId="0" borderId="0" xfId="189" applyFont="1" applyAlignment="1" applyProtection="1">
      <alignment horizontal="center" vertical="center" wrapText="1"/>
      <protection locked="0"/>
    </xf>
    <xf numFmtId="0" fontId="49" fillId="0" borderId="0" xfId="80" applyFont="1" applyAlignment="1" applyProtection="1">
      <alignment horizontal="left" vertical="center"/>
      <protection locked="0"/>
    </xf>
    <xf numFmtId="43" fontId="52" fillId="47" borderId="0" xfId="189" applyFont="1" applyFill="1" applyAlignment="1" applyProtection="1">
      <alignment horizontal="center" vertical="center" wrapText="1"/>
      <protection locked="0"/>
    </xf>
    <xf numFmtId="0" fontId="50" fillId="0" borderId="0" xfId="80" applyFont="1" applyAlignment="1" applyProtection="1">
      <alignment horizontal="center" vertical="center" wrapText="1"/>
      <protection locked="0"/>
    </xf>
    <xf numFmtId="0" fontId="50" fillId="0" borderId="0" xfId="80" applyFont="1" applyAlignment="1" applyProtection="1">
      <alignment vertical="center" wrapText="1"/>
      <protection locked="0"/>
    </xf>
    <xf numFmtId="0" fontId="57" fillId="0" borderId="0" xfId="80" applyFont="1" applyAlignment="1" applyProtection="1">
      <alignment horizontal="center" vertical="center"/>
      <protection locked="0"/>
    </xf>
    <xf numFmtId="0" fontId="56" fillId="0" borderId="0" xfId="80" applyFont="1" applyAlignment="1" applyProtection="1">
      <alignment vertical="center"/>
      <protection locked="0"/>
    </xf>
    <xf numFmtId="0" fontId="50" fillId="0" borderId="0" xfId="80" applyFont="1" applyAlignment="1" applyProtection="1">
      <alignment vertical="center"/>
      <protection locked="0"/>
    </xf>
    <xf numFmtId="0" fontId="52" fillId="0" borderId="16" xfId="80" applyFont="1" applyBorder="1" applyAlignment="1" applyProtection="1">
      <alignment horizontal="center" vertical="center" wrapText="1"/>
      <protection locked="0"/>
    </xf>
    <xf numFmtId="41" fontId="52" fillId="0" borderId="17" xfId="80" applyNumberFormat="1" applyFont="1" applyBorder="1" applyAlignment="1" applyProtection="1">
      <alignment horizontal="right" vertical="center"/>
      <protection locked="0"/>
    </xf>
    <xf numFmtId="9" fontId="52" fillId="47" borderId="0" xfId="187" applyFont="1" applyFill="1" applyAlignment="1" applyProtection="1">
      <alignment horizontal="center" vertical="center" wrapText="1"/>
      <protection locked="0"/>
    </xf>
    <xf numFmtId="9" fontId="52" fillId="0" borderId="0" xfId="187" applyFont="1" applyAlignment="1" applyProtection="1">
      <alignment horizontal="center" vertical="center" wrapText="1"/>
      <protection locked="0"/>
    </xf>
    <xf numFmtId="0" fontId="52" fillId="0" borderId="11" xfId="80" applyFont="1" applyBorder="1" applyAlignment="1" applyProtection="1">
      <alignment vertical="center"/>
      <protection locked="0"/>
    </xf>
    <xf numFmtId="41" fontId="52" fillId="47" borderId="0" xfId="55" applyNumberFormat="1" applyFont="1" applyFill="1" applyAlignment="1" applyProtection="1">
      <alignment vertical="center"/>
      <protection locked="0"/>
    </xf>
    <xf numFmtId="0" fontId="60" fillId="0" borderId="16" xfId="80" applyFont="1" applyBorder="1" applyAlignment="1" applyProtection="1">
      <alignment horizontal="right" vertical="center"/>
      <protection locked="0"/>
    </xf>
    <xf numFmtId="0" fontId="50" fillId="0" borderId="16" xfId="80" applyFont="1" applyBorder="1" applyAlignment="1" applyProtection="1">
      <alignment horizontal="center" vertical="center" wrapText="1"/>
      <protection locked="0"/>
    </xf>
    <xf numFmtId="41" fontId="50" fillId="0" borderId="0" xfId="80" applyNumberFormat="1" applyFont="1" applyAlignment="1" applyProtection="1">
      <alignment vertical="center"/>
      <protection locked="0"/>
    </xf>
    <xf numFmtId="41" fontId="50" fillId="0" borderId="17" xfId="80" applyNumberFormat="1" applyFont="1" applyBorder="1" applyAlignment="1" applyProtection="1">
      <alignment vertical="center"/>
      <protection locked="0"/>
    </xf>
    <xf numFmtId="0" fontId="50" fillId="0" borderId="11" xfId="80" applyFont="1" applyBorder="1" applyAlignment="1" applyProtection="1">
      <alignment vertical="center"/>
      <protection locked="0"/>
    </xf>
    <xf numFmtId="0" fontId="52" fillId="0" borderId="16" xfId="97" applyFont="1" applyBorder="1" applyAlignment="1" applyProtection="1">
      <alignment vertical="center" wrapText="1"/>
      <protection locked="0"/>
    </xf>
    <xf numFmtId="41" fontId="52" fillId="0" borderId="17" xfId="80" applyNumberFormat="1" applyFont="1" applyBorder="1" applyAlignment="1" applyProtection="1">
      <alignment vertical="center"/>
      <protection locked="0"/>
    </xf>
    <xf numFmtId="0" fontId="60" fillId="0" borderId="16" xfId="97" applyFont="1" applyBorder="1" applyAlignment="1" applyProtection="1">
      <alignment horizontal="right" vertical="center" wrapText="1"/>
      <protection locked="0"/>
    </xf>
    <xf numFmtId="41" fontId="52" fillId="0" borderId="0" xfId="80" applyNumberFormat="1" applyFont="1" applyAlignment="1" applyProtection="1">
      <alignment horizontal="center" vertical="center"/>
      <protection locked="0"/>
    </xf>
    <xf numFmtId="41" fontId="50" fillId="0" borderId="17" xfId="80" applyNumberFormat="1" applyFont="1" applyBorder="1" applyAlignment="1" applyProtection="1">
      <alignment horizontal="right" vertical="center"/>
      <protection locked="0"/>
    </xf>
    <xf numFmtId="0" fontId="62" fillId="0" borderId="0" xfId="80" applyFont="1" applyAlignment="1" applyProtection="1">
      <alignment vertical="center"/>
      <protection locked="0"/>
    </xf>
    <xf numFmtId="1" fontId="52" fillId="0" borderId="16" xfId="80" applyNumberFormat="1" applyFont="1" applyBorder="1" applyAlignment="1" applyProtection="1">
      <alignment horizontal="center" vertical="center" wrapText="1"/>
      <protection locked="0"/>
    </xf>
    <xf numFmtId="0" fontId="60" fillId="0" borderId="16" xfId="80" applyFont="1" applyBorder="1" applyAlignment="1" applyProtection="1">
      <alignment horizontal="left" vertical="center"/>
      <protection locked="0"/>
    </xf>
    <xf numFmtId="0" fontId="51" fillId="0" borderId="16" xfId="97" applyFont="1" applyBorder="1" applyAlignment="1" applyProtection="1">
      <alignment vertical="center" wrapText="1"/>
      <protection locked="0"/>
    </xf>
    <xf numFmtId="0" fontId="52" fillId="0" borderId="16" xfId="80" applyFont="1" applyBorder="1" applyAlignment="1" applyProtection="1">
      <alignment horizontal="left" vertical="center"/>
      <protection locked="0"/>
    </xf>
    <xf numFmtId="41" fontId="63" fillId="0" borderId="17" xfId="80" applyNumberFormat="1" applyFont="1" applyBorder="1" applyAlignment="1" applyProtection="1">
      <alignment vertical="center"/>
      <protection locked="0"/>
    </xf>
    <xf numFmtId="0" fontId="50" fillId="0" borderId="16" xfId="80" applyFont="1" applyBorder="1" applyAlignment="1" applyProtection="1">
      <alignment vertical="center"/>
      <protection locked="0"/>
    </xf>
    <xf numFmtId="0" fontId="50" fillId="0" borderId="13" xfId="80" applyFont="1" applyBorder="1" applyAlignment="1" applyProtection="1">
      <alignment horizontal="right" vertical="center"/>
      <protection locked="0"/>
    </xf>
    <xf numFmtId="0" fontId="50" fillId="0" borderId="13" xfId="80" applyFont="1" applyBorder="1" applyAlignment="1" applyProtection="1">
      <alignment horizontal="center" vertical="center" wrapText="1"/>
      <protection locked="0"/>
    </xf>
    <xf numFmtId="0" fontId="50" fillId="0" borderId="14" xfId="80" applyFont="1" applyBorder="1" applyAlignment="1" applyProtection="1">
      <alignment horizontal="center" vertical="center" wrapText="1"/>
      <protection locked="0"/>
    </xf>
    <xf numFmtId="0" fontId="50" fillId="0" borderId="14" xfId="80" applyFont="1" applyBorder="1" applyAlignment="1" applyProtection="1">
      <alignment vertical="center" wrapText="1"/>
      <protection locked="0"/>
    </xf>
    <xf numFmtId="41" fontId="50" fillId="0" borderId="14" xfId="80" applyNumberFormat="1" applyFont="1" applyBorder="1" applyAlignment="1" applyProtection="1">
      <alignment vertical="center"/>
      <protection locked="0"/>
    </xf>
    <xf numFmtId="41" fontId="50" fillId="0" borderId="15" xfId="80" applyNumberFormat="1" applyFont="1" applyBorder="1" applyAlignment="1" applyProtection="1">
      <alignment vertical="center"/>
      <protection locked="0"/>
    </xf>
    <xf numFmtId="0" fontId="50" fillId="0" borderId="16" xfId="80" applyFont="1" applyBorder="1" applyAlignment="1" applyProtection="1">
      <alignment horizontal="right" vertical="center"/>
      <protection locked="0"/>
    </xf>
    <xf numFmtId="0" fontId="50" fillId="0" borderId="18" xfId="80" applyFont="1" applyBorder="1" applyAlignment="1" applyProtection="1">
      <alignment vertical="center"/>
      <protection locked="0"/>
    </xf>
    <xf numFmtId="0" fontId="50" fillId="0" borderId="18" xfId="80" applyFont="1" applyBorder="1" applyAlignment="1" applyProtection="1">
      <alignment horizontal="center" vertical="center" wrapText="1"/>
      <protection locked="0"/>
    </xf>
    <xf numFmtId="0" fontId="50" fillId="0" borderId="19" xfId="80" applyFont="1" applyBorder="1" applyAlignment="1" applyProtection="1">
      <alignment horizontal="center" vertical="center" wrapText="1"/>
      <protection locked="0"/>
    </xf>
    <xf numFmtId="0" fontId="50" fillId="0" borderId="19" xfId="80" applyFont="1" applyBorder="1" applyAlignment="1" applyProtection="1">
      <alignment vertical="center" wrapText="1"/>
      <protection locked="0"/>
    </xf>
    <xf numFmtId="41" fontId="50" fillId="0" borderId="19" xfId="80" applyNumberFormat="1" applyFont="1" applyBorder="1" applyAlignment="1" applyProtection="1">
      <alignment vertical="center"/>
      <protection locked="0"/>
    </xf>
    <xf numFmtId="41" fontId="50" fillId="0" borderId="20" xfId="80" applyNumberFormat="1" applyFont="1" applyBorder="1" applyAlignment="1" applyProtection="1">
      <alignment vertical="center"/>
      <protection locked="0"/>
    </xf>
    <xf numFmtId="173" fontId="50" fillId="0" borderId="18" xfId="44" applyNumberFormat="1" applyFont="1" applyBorder="1" applyAlignment="1" applyProtection="1">
      <alignment horizontal="right" vertical="center"/>
      <protection locked="0"/>
    </xf>
    <xf numFmtId="0" fontId="52" fillId="0" borderId="18" xfId="80" applyFont="1" applyBorder="1" applyAlignment="1" applyProtection="1">
      <alignment horizontal="center" vertical="center" wrapText="1"/>
      <protection locked="0"/>
    </xf>
    <xf numFmtId="0" fontId="52" fillId="0" borderId="19" xfId="80" applyFont="1" applyBorder="1" applyAlignment="1" applyProtection="1">
      <alignment horizontal="center" vertical="center" wrapText="1"/>
      <protection locked="0"/>
    </xf>
    <xf numFmtId="0" fontId="52" fillId="0" borderId="19" xfId="80" applyFont="1" applyBorder="1" applyAlignment="1" applyProtection="1">
      <alignment vertical="center" wrapText="1"/>
      <protection locked="0"/>
    </xf>
    <xf numFmtId="0" fontId="64" fillId="0" borderId="10" xfId="80" applyFont="1" applyBorder="1" applyAlignment="1" applyProtection="1">
      <alignment vertical="center"/>
      <protection locked="0"/>
    </xf>
    <xf numFmtId="0" fontId="64" fillId="0" borderId="0" xfId="80" applyFont="1" applyAlignment="1" applyProtection="1">
      <alignment vertical="center"/>
      <protection locked="0"/>
    </xf>
    <xf numFmtId="0" fontId="55" fillId="0" borderId="0" xfId="80" applyFont="1" applyAlignment="1" applyProtection="1">
      <alignment horizontal="right" vertical="center"/>
      <protection locked="0"/>
    </xf>
    <xf numFmtId="9" fontId="52" fillId="0" borderId="0" xfId="187" applyFont="1" applyFill="1" applyAlignment="1" applyProtection="1">
      <alignment horizontal="center" vertical="center" wrapText="1"/>
      <protection locked="0"/>
    </xf>
    <xf numFmtId="41" fontId="52" fillId="0" borderId="0" xfId="55" applyNumberFormat="1" applyFont="1" applyFill="1" applyAlignment="1" applyProtection="1">
      <alignment vertical="center"/>
      <protection locked="0"/>
    </xf>
    <xf numFmtId="41" fontId="52" fillId="0" borderId="24" xfId="55" applyNumberFormat="1" applyFont="1" applyFill="1" applyBorder="1" applyAlignment="1" applyProtection="1">
      <alignment vertical="center"/>
      <protection locked="0"/>
    </xf>
    <xf numFmtId="0" fontId="52" fillId="0" borderId="16" xfId="97" applyFont="1" applyBorder="1" applyAlignment="1" applyProtection="1">
      <alignment horizontal="left" vertical="center" wrapText="1" indent="1"/>
      <protection locked="0"/>
    </xf>
    <xf numFmtId="9" fontId="52" fillId="0" borderId="0" xfId="187" applyFont="1" applyFill="1" applyBorder="1" applyAlignment="1" applyProtection="1">
      <alignment horizontal="center" vertical="center" wrapText="1"/>
      <protection locked="0"/>
    </xf>
    <xf numFmtId="0" fontId="58" fillId="0" borderId="11" xfId="80" applyFont="1" applyBorder="1" applyAlignment="1" applyProtection="1">
      <alignment vertical="center" wrapText="1"/>
      <protection locked="0"/>
    </xf>
    <xf numFmtId="0" fontId="52" fillId="47" borderId="0" xfId="80" applyFont="1" applyFill="1" applyAlignment="1" applyProtection="1">
      <alignment horizontal="center" vertical="center" wrapText="1"/>
      <protection locked="0"/>
    </xf>
    <xf numFmtId="0" fontId="52" fillId="47" borderId="16" xfId="97" applyFont="1" applyFill="1" applyBorder="1" applyAlignment="1" applyProtection="1">
      <alignment horizontal="left" vertical="center" wrapText="1" indent="1"/>
      <protection locked="0"/>
    </xf>
    <xf numFmtId="0" fontId="52" fillId="49" borderId="0" xfId="80" applyFont="1" applyFill="1" applyAlignment="1" applyProtection="1">
      <alignment horizontal="center" vertical="center" wrapText="1"/>
      <protection locked="0"/>
    </xf>
    <xf numFmtId="9" fontId="52" fillId="49" borderId="0" xfId="187" applyFont="1" applyFill="1" applyAlignment="1" applyProtection="1">
      <alignment horizontal="center" vertical="center" wrapText="1"/>
      <protection locked="0"/>
    </xf>
    <xf numFmtId="41" fontId="52" fillId="49" borderId="0" xfId="55" applyNumberFormat="1" applyFont="1" applyFill="1" applyAlignment="1" applyProtection="1">
      <alignment vertical="center"/>
      <protection locked="0"/>
    </xf>
    <xf numFmtId="43" fontId="52" fillId="0" borderId="0" xfId="189" applyFont="1" applyFill="1" applyAlignment="1" applyProtection="1">
      <alignment horizontal="center" vertical="center" wrapText="1"/>
      <protection locked="0"/>
    </xf>
    <xf numFmtId="0" fontId="41" fillId="50" borderId="5" xfId="0" applyFont="1" applyFill="1" applyBorder="1" applyAlignment="1">
      <alignment vertical="center"/>
    </xf>
    <xf numFmtId="0" fontId="27" fillId="50" borderId="5" xfId="0" applyFont="1" applyFill="1" applyBorder="1" applyAlignment="1">
      <alignment horizontal="right" vertical="center"/>
    </xf>
    <xf numFmtId="168" fontId="27" fillId="50" borderId="5" xfId="0" applyNumberFormat="1" applyFont="1" applyFill="1" applyBorder="1" applyAlignment="1">
      <alignment vertical="center"/>
    </xf>
    <xf numFmtId="9" fontId="27" fillId="50" borderId="5" xfId="187" applyFont="1" applyFill="1" applyBorder="1" applyAlignment="1">
      <alignment vertical="center"/>
    </xf>
    <xf numFmtId="9" fontId="50" fillId="0" borderId="0" xfId="187" applyFont="1" applyFill="1" applyAlignment="1" applyProtection="1">
      <alignment vertical="center" wrapText="1"/>
      <protection locked="0"/>
    </xf>
    <xf numFmtId="41" fontId="51" fillId="0" borderId="0" xfId="80" applyNumberFormat="1" applyFont="1" applyAlignment="1" applyProtection="1">
      <alignment horizontal="center" vertical="center"/>
      <protection locked="0"/>
    </xf>
    <xf numFmtId="0" fontId="50" fillId="0" borderId="17" xfId="80" applyFont="1" applyBorder="1" applyAlignment="1">
      <alignment vertical="center"/>
    </xf>
    <xf numFmtId="0" fontId="59" fillId="0" borderId="16" xfId="80" applyFont="1" applyBorder="1" applyAlignment="1" applyProtection="1">
      <alignment vertical="center"/>
      <protection locked="0"/>
    </xf>
    <xf numFmtId="41" fontId="52" fillId="0" borderId="17" xfId="80" applyNumberFormat="1" applyFont="1" applyBorder="1" applyAlignment="1">
      <alignment vertical="center"/>
    </xf>
    <xf numFmtId="41" fontId="50" fillId="0" borderId="17" xfId="80" applyNumberFormat="1" applyFont="1" applyBorder="1" applyAlignment="1">
      <alignment vertical="center"/>
    </xf>
    <xf numFmtId="0" fontId="52" fillId="0" borderId="17" xfId="80" applyFont="1" applyBorder="1" applyAlignment="1">
      <alignment vertical="center"/>
    </xf>
    <xf numFmtId="0" fontId="50" fillId="0" borderId="16" xfId="97" applyFont="1" applyBorder="1" applyAlignment="1" applyProtection="1">
      <alignment vertical="center" wrapText="1"/>
      <protection locked="0"/>
    </xf>
    <xf numFmtId="0" fontId="59" fillId="0" borderId="16" xfId="97" applyFont="1" applyBorder="1" applyAlignment="1" applyProtection="1">
      <alignment vertical="center" wrapText="1"/>
      <protection locked="0"/>
    </xf>
    <xf numFmtId="41" fontId="50" fillId="0" borderId="17" xfId="80" applyNumberFormat="1" applyFont="1" applyBorder="1" applyAlignment="1">
      <alignment horizontal="right" vertical="center"/>
    </xf>
    <xf numFmtId="0" fontId="61" fillId="0" borderId="16" xfId="80" applyFont="1" applyBorder="1" applyAlignment="1" applyProtection="1">
      <alignment vertical="center"/>
      <protection locked="0"/>
    </xf>
    <xf numFmtId="0" fontId="50" fillId="0" borderId="16" xfId="80" applyFont="1" applyBorder="1" applyAlignment="1" applyProtection="1">
      <alignment horizontal="left" vertical="center"/>
      <protection locked="0"/>
    </xf>
    <xf numFmtId="0" fontId="51" fillId="0" borderId="16" xfId="80" applyFont="1" applyBorder="1" applyAlignment="1" applyProtection="1">
      <alignment horizontal="left" vertical="center"/>
      <protection locked="0"/>
    </xf>
    <xf numFmtId="41" fontId="50" fillId="0" borderId="12" xfId="80" applyNumberFormat="1" applyFont="1" applyBorder="1" applyAlignment="1">
      <alignment vertical="center"/>
    </xf>
    <xf numFmtId="41" fontId="52" fillId="0" borderId="11" xfId="80" applyNumberFormat="1" applyFont="1" applyBorder="1" applyAlignment="1">
      <alignment vertical="center"/>
    </xf>
    <xf numFmtId="41" fontId="50" fillId="0" borderId="11" xfId="80" applyNumberFormat="1" applyFont="1" applyBorder="1" applyAlignment="1">
      <alignment vertical="center"/>
    </xf>
    <xf numFmtId="41" fontId="52" fillId="0" borderId="10" xfId="80" applyNumberFormat="1" applyFont="1" applyBorder="1" applyAlignment="1">
      <alignment vertical="center"/>
    </xf>
    <xf numFmtId="41" fontId="50" fillId="0" borderId="20" xfId="80" applyNumberFormat="1" applyFont="1" applyBorder="1" applyAlignment="1">
      <alignment vertical="center"/>
    </xf>
    <xf numFmtId="0" fontId="52" fillId="47" borderId="16" xfId="80" applyFont="1" applyFill="1" applyBorder="1" applyAlignment="1" applyProtection="1">
      <alignment horizontal="center" vertical="center" wrapText="1"/>
      <protection locked="0"/>
    </xf>
    <xf numFmtId="0" fontId="53" fillId="0" borderId="0" xfId="80" applyFont="1" applyAlignment="1" applyProtection="1">
      <alignment vertical="center" wrapText="1"/>
      <protection locked="0"/>
    </xf>
    <xf numFmtId="0" fontId="68" fillId="0" borderId="0" xfId="80" applyFont="1" applyAlignment="1" applyProtection="1">
      <alignment vertical="center" wrapText="1"/>
      <protection locked="0"/>
    </xf>
    <xf numFmtId="0" fontId="52" fillId="47" borderId="16" xfId="97" applyFont="1" applyFill="1" applyBorder="1" applyAlignment="1" applyProtection="1">
      <alignment horizontal="left" vertical="center" wrapText="1"/>
      <protection locked="0"/>
    </xf>
    <xf numFmtId="1" fontId="52" fillId="47" borderId="16" xfId="80" applyNumberFormat="1" applyFont="1" applyFill="1" applyBorder="1" applyAlignment="1" applyProtection="1">
      <alignment horizontal="center" vertical="center" wrapText="1"/>
      <protection locked="0"/>
    </xf>
    <xf numFmtId="0" fontId="52" fillId="49" borderId="16" xfId="80" applyFont="1" applyFill="1" applyBorder="1" applyAlignment="1" applyProtection="1">
      <alignment horizontal="center" vertical="center" wrapText="1"/>
      <protection locked="0"/>
    </xf>
    <xf numFmtId="0" fontId="53" fillId="0" borderId="0" xfId="80" applyFont="1" applyAlignment="1" applyProtection="1">
      <alignment horizontal="left" vertical="center" wrapText="1"/>
      <protection locked="0"/>
    </xf>
    <xf numFmtId="0" fontId="50" fillId="50" borderId="12" xfId="80" applyFont="1" applyFill="1" applyBorder="1" applyAlignment="1" applyProtection="1">
      <alignment horizontal="center" vertical="center"/>
      <protection locked="0"/>
    </xf>
    <xf numFmtId="0" fontId="50" fillId="50" borderId="13" xfId="80" applyFont="1" applyFill="1" applyBorder="1" applyAlignment="1" applyProtection="1">
      <alignment horizontal="centerContinuous" vertical="center" wrapText="1"/>
      <protection locked="0"/>
    </xf>
    <xf numFmtId="0" fontId="50" fillId="50" borderId="14" xfId="80" applyFont="1" applyFill="1" applyBorder="1" applyAlignment="1" applyProtection="1">
      <alignment horizontal="centerContinuous" vertical="center" wrapText="1"/>
      <protection locked="0"/>
    </xf>
    <xf numFmtId="41" fontId="52" fillId="50" borderId="14" xfId="80" applyNumberFormat="1" applyFont="1" applyFill="1" applyBorder="1" applyAlignment="1" applyProtection="1">
      <alignment horizontal="centerContinuous" vertical="center"/>
      <protection locked="0"/>
    </xf>
    <xf numFmtId="41" fontId="50" fillId="50" borderId="15" xfId="80" applyNumberFormat="1" applyFont="1" applyFill="1" applyBorder="1" applyAlignment="1" applyProtection="1">
      <alignment horizontal="center" vertical="center"/>
      <protection locked="0"/>
    </xf>
    <xf numFmtId="0" fontId="50" fillId="50" borderId="12" xfId="80" applyFont="1" applyFill="1" applyBorder="1" applyAlignment="1">
      <alignment horizontal="center" vertical="center"/>
    </xf>
    <xf numFmtId="0" fontId="50" fillId="50" borderId="11" xfId="80" applyFont="1" applyFill="1" applyBorder="1" applyAlignment="1" applyProtection="1">
      <alignment horizontal="center" vertical="center"/>
      <protection locked="0"/>
    </xf>
    <xf numFmtId="0" fontId="50" fillId="50" borderId="16" xfId="80" applyFont="1" applyFill="1" applyBorder="1" applyAlignment="1" applyProtection="1">
      <alignment horizontal="center" vertical="center" wrapText="1"/>
      <protection locked="0"/>
    </xf>
    <xf numFmtId="0" fontId="50" fillId="50" borderId="0" xfId="80" applyFont="1" applyFill="1" applyAlignment="1" applyProtection="1">
      <alignment horizontal="center" vertical="center" wrapText="1"/>
      <protection locked="0"/>
    </xf>
    <xf numFmtId="41" fontId="50" fillId="50" borderId="0" xfId="80" applyNumberFormat="1" applyFont="1" applyFill="1" applyAlignment="1" applyProtection="1">
      <alignment horizontal="center" vertical="center"/>
      <protection locked="0"/>
    </xf>
    <xf numFmtId="41" fontId="50" fillId="50" borderId="17" xfId="80" applyNumberFormat="1" applyFont="1" applyFill="1" applyBorder="1" applyAlignment="1" applyProtection="1">
      <alignment horizontal="center" vertical="center"/>
      <protection locked="0"/>
    </xf>
    <xf numFmtId="41" fontId="50" fillId="50" borderId="11" xfId="80" applyNumberFormat="1" applyFont="1" applyFill="1" applyBorder="1" applyAlignment="1">
      <alignment horizontal="center" vertical="center"/>
    </xf>
    <xf numFmtId="0" fontId="50" fillId="50" borderId="10" xfId="80" applyFont="1" applyFill="1" applyBorder="1" applyAlignment="1" applyProtection="1">
      <alignment horizontal="center" vertical="center"/>
      <protection locked="0"/>
    </xf>
    <xf numFmtId="0" fontId="50" fillId="50" borderId="18" xfId="80" applyFont="1" applyFill="1" applyBorder="1" applyAlignment="1" applyProtection="1">
      <alignment horizontal="center" vertical="center" wrapText="1"/>
      <protection locked="0"/>
    </xf>
    <xf numFmtId="0" fontId="50" fillId="50" borderId="19" xfId="80" applyFont="1" applyFill="1" applyBorder="1" applyAlignment="1" applyProtection="1">
      <alignment horizontal="center" vertical="center" wrapText="1"/>
      <protection locked="0"/>
    </xf>
    <xf numFmtId="41" fontId="50" fillId="50" borderId="19" xfId="80" applyNumberFormat="1" applyFont="1" applyFill="1" applyBorder="1" applyAlignment="1" applyProtection="1">
      <alignment horizontal="center" vertical="center"/>
      <protection locked="0"/>
    </xf>
    <xf numFmtId="41" fontId="50" fillId="50" borderId="20" xfId="80" applyNumberFormat="1" applyFont="1" applyFill="1" applyBorder="1" applyAlignment="1" applyProtection="1">
      <alignment horizontal="center" vertical="center"/>
      <protection locked="0"/>
    </xf>
    <xf numFmtId="41" fontId="50" fillId="50" borderId="10" xfId="80" applyNumberFormat="1" applyFont="1" applyFill="1" applyBorder="1" applyAlignment="1">
      <alignment horizontal="center" vertical="center"/>
    </xf>
    <xf numFmtId="0" fontId="47" fillId="0" borderId="0" xfId="0" applyFont="1" applyAlignment="1">
      <alignment vertical="center"/>
    </xf>
    <xf numFmtId="0" fontId="3" fillId="0" borderId="0" xfId="0" applyFont="1" applyAlignment="1">
      <alignment vertical="center"/>
    </xf>
    <xf numFmtId="0" fontId="3" fillId="0" borderId="16" xfId="0" applyFont="1" applyBorder="1" applyAlignment="1">
      <alignment vertical="center"/>
    </xf>
    <xf numFmtId="0" fontId="3" fillId="0" borderId="17" xfId="0" applyFont="1" applyBorder="1" applyAlignment="1">
      <alignment vertical="center" wrapText="1"/>
    </xf>
    <xf numFmtId="0" fontId="0" fillId="0" borderId="17" xfId="80" applyFont="1" applyBorder="1" applyAlignment="1">
      <alignment vertical="top" wrapText="1"/>
    </xf>
    <xf numFmtId="0" fontId="48" fillId="0" borderId="16" xfId="0" applyFont="1" applyBorder="1" applyAlignment="1">
      <alignment vertical="center"/>
    </xf>
    <xf numFmtId="0" fontId="0" fillId="0" borderId="17" xfId="80" applyFont="1" applyBorder="1" applyAlignment="1">
      <alignment horizontal="left" vertical="center" wrapText="1" indent="1"/>
    </xf>
    <xf numFmtId="0" fontId="3" fillId="0" borderId="18" xfId="0" applyFont="1" applyBorder="1" applyAlignment="1">
      <alignment vertical="center"/>
    </xf>
    <xf numFmtId="0" fontId="3" fillId="48" borderId="21" xfId="0" applyFont="1" applyFill="1" applyBorder="1" applyAlignment="1">
      <alignment horizontal="centerContinuous" vertical="center"/>
    </xf>
    <xf numFmtId="0" fontId="3" fillId="48" borderId="23" xfId="0" applyFont="1" applyFill="1" applyBorder="1" applyAlignment="1">
      <alignment horizontal="centerContinuous" vertical="center" wrapText="1"/>
    </xf>
    <xf numFmtId="0" fontId="3" fillId="50" borderId="13" xfId="0" applyFont="1" applyFill="1" applyBorder="1" applyAlignment="1">
      <alignment vertical="top" wrapText="1"/>
    </xf>
    <xf numFmtId="0" fontId="3" fillId="50" borderId="15" xfId="0" applyFont="1" applyFill="1" applyBorder="1" applyAlignment="1">
      <alignment horizontal="center" vertical="center" wrapText="1"/>
    </xf>
    <xf numFmtId="0" fontId="0" fillId="0" borderId="16" xfId="0" applyBorder="1" applyAlignment="1">
      <alignment horizontal="right" vertical="center"/>
    </xf>
    <xf numFmtId="0" fontId="0" fillId="0" borderId="0" xfId="0" applyAlignment="1">
      <alignment vertical="center"/>
    </xf>
    <xf numFmtId="0" fontId="0" fillId="0" borderId="0" xfId="80" applyFont="1" applyAlignment="1">
      <alignment vertical="center" wrapText="1"/>
    </xf>
    <xf numFmtId="41" fontId="0" fillId="0" borderId="0" xfId="80" applyNumberFormat="1" applyFont="1" applyAlignment="1">
      <alignment vertical="center"/>
    </xf>
    <xf numFmtId="0" fontId="0" fillId="0" borderId="0" xfId="80" applyFont="1" applyAlignment="1">
      <alignment vertical="center"/>
    </xf>
    <xf numFmtId="0" fontId="0" fillId="0" borderId="17" xfId="0" applyBorder="1" applyAlignment="1">
      <alignment vertical="center" wrapText="1"/>
    </xf>
    <xf numFmtId="0" fontId="0" fillId="0" borderId="17" xfId="0" applyBorder="1" applyAlignment="1">
      <alignment horizontal="left" vertical="center" wrapText="1" indent="3"/>
    </xf>
    <xf numFmtId="0" fontId="0" fillId="0" borderId="17" xfId="0" applyBorder="1" applyAlignment="1">
      <alignment vertical="top" wrapText="1"/>
    </xf>
    <xf numFmtId="0" fontId="0" fillId="0" borderId="20" xfId="0" applyBorder="1" applyAlignment="1">
      <alignment vertical="center" wrapText="1"/>
    </xf>
    <xf numFmtId="0" fontId="0" fillId="0" borderId="0" xfId="0" applyAlignment="1">
      <alignment vertical="center" wrapText="1"/>
    </xf>
    <xf numFmtId="0" fontId="3" fillId="49" borderId="21" xfId="0" applyFont="1" applyFill="1" applyBorder="1" applyAlignment="1">
      <alignment horizontal="centerContinuous" vertical="center"/>
    </xf>
    <xf numFmtId="0" fontId="0" fillId="49" borderId="23" xfId="0" applyFill="1" applyBorder="1" applyAlignment="1">
      <alignment horizontal="centerContinuous" vertical="center" wrapText="1"/>
    </xf>
    <xf numFmtId="0" fontId="69" fillId="0" borderId="16" xfId="0" applyFont="1" applyBorder="1" applyAlignment="1">
      <alignment horizontal="center" vertical="center"/>
    </xf>
    <xf numFmtId="0" fontId="70" fillId="0" borderId="16" xfId="0" applyFont="1" applyBorder="1" applyAlignment="1">
      <alignment horizontal="center" vertical="center"/>
    </xf>
    <xf numFmtId="0" fontId="0" fillId="0" borderId="17" xfId="0" applyBorder="1" applyAlignment="1">
      <alignment horizontal="left" vertical="center" wrapText="1" indent="1"/>
    </xf>
    <xf numFmtId="0" fontId="0" fillId="0" borderId="17" xfId="0" applyBorder="1" applyAlignment="1">
      <alignment horizontal="left" vertical="center" wrapText="1"/>
    </xf>
    <xf numFmtId="0" fontId="58" fillId="48" borderId="11" xfId="80" applyFont="1" applyFill="1" applyBorder="1" applyAlignment="1" applyProtection="1">
      <alignment vertical="center" wrapText="1"/>
      <protection locked="0"/>
    </xf>
    <xf numFmtId="0" fontId="71" fillId="0" borderId="0" xfId="80" applyFont="1" applyAlignment="1" applyProtection="1">
      <alignment horizontal="center" vertical="center" wrapText="1"/>
      <protection locked="0"/>
    </xf>
    <xf numFmtId="0" fontId="0" fillId="0" borderId="17" xfId="80" applyFont="1" applyBorder="1" applyAlignment="1">
      <alignment horizontal="left" vertical="center" wrapText="1"/>
    </xf>
    <xf numFmtId="0" fontId="3" fillId="0" borderId="16" xfId="0" applyFont="1" applyBorder="1" applyAlignment="1">
      <alignment horizontal="right" vertical="center" wrapText="1"/>
    </xf>
    <xf numFmtId="0" fontId="0" fillId="0" borderId="16" xfId="0" applyBorder="1" applyAlignment="1">
      <alignment vertical="center"/>
    </xf>
    <xf numFmtId="0" fontId="3" fillId="46" borderId="13" xfId="0" applyFont="1" applyFill="1" applyBorder="1" applyAlignment="1">
      <alignment horizontal="right" vertical="top" wrapText="1"/>
    </xf>
    <xf numFmtId="0" fontId="3" fillId="46" borderId="16" xfId="0" applyFont="1" applyFill="1" applyBorder="1" applyAlignment="1">
      <alignment horizontal="right" vertical="top" wrapText="1"/>
    </xf>
    <xf numFmtId="0" fontId="3" fillId="46" borderId="18" xfId="0" applyFont="1" applyFill="1" applyBorder="1" applyAlignment="1">
      <alignment horizontal="right" vertical="top" wrapText="1"/>
    </xf>
    <xf numFmtId="0" fontId="0" fillId="46" borderId="12" xfId="0" applyFill="1" applyBorder="1" applyAlignment="1">
      <alignment vertical="top" wrapText="1"/>
    </xf>
    <xf numFmtId="0" fontId="0" fillId="46" borderId="11" xfId="0" applyFill="1" applyBorder="1" applyAlignment="1">
      <alignment vertical="top" wrapText="1"/>
    </xf>
    <xf numFmtId="0" fontId="0" fillId="46" borderId="10" xfId="0" applyFill="1" applyBorder="1" applyAlignment="1">
      <alignment vertical="top" wrapText="1"/>
    </xf>
    <xf numFmtId="0" fontId="3" fillId="0" borderId="16" xfId="0" applyFont="1" applyBorder="1" applyAlignment="1">
      <alignment horizontal="right" vertical="top"/>
    </xf>
    <xf numFmtId="15" fontId="72" fillId="0" borderId="5" xfId="0" quotePrefix="1" applyNumberFormat="1" applyFont="1" applyBorder="1" applyAlignment="1">
      <alignment horizontal="center" vertical="center"/>
    </xf>
    <xf numFmtId="0" fontId="72" fillId="0" borderId="5" xfId="0" quotePrefix="1" applyFont="1" applyBorder="1" applyAlignment="1">
      <alignment horizontal="center" vertical="center"/>
    </xf>
    <xf numFmtId="191" fontId="72" fillId="0" borderId="5" xfId="0" applyNumberFormat="1" applyFont="1" applyBorder="1" applyAlignment="1">
      <alignment horizontal="center" vertical="center"/>
    </xf>
    <xf numFmtId="191" fontId="73" fillId="0" borderId="5" xfId="0" applyNumberFormat="1" applyFont="1" applyBorder="1" applyAlignment="1">
      <alignment horizontal="center" vertical="center"/>
    </xf>
    <xf numFmtId="191" fontId="72" fillId="0" borderId="5" xfId="188" applyNumberFormat="1" applyFont="1" applyBorder="1" applyAlignment="1">
      <alignment vertical="center" wrapText="1"/>
    </xf>
    <xf numFmtId="191" fontId="73" fillId="0" borderId="5" xfId="188" applyNumberFormat="1" applyFont="1" applyBorder="1" applyAlignment="1">
      <alignment vertical="center" wrapText="1"/>
    </xf>
    <xf numFmtId="192" fontId="50" fillId="0" borderId="20" xfId="80" applyNumberFormat="1" applyFont="1" applyBorder="1" applyAlignment="1" applyProtection="1">
      <alignment vertical="center"/>
      <protection locked="0"/>
    </xf>
    <xf numFmtId="192" fontId="50" fillId="0" borderId="20" xfId="80" applyNumberFormat="1" applyFont="1" applyBorder="1" applyAlignment="1">
      <alignment vertical="center"/>
    </xf>
  </cellXfs>
  <cellStyles count="191">
    <cellStyle name="_Ali Al Salem_05 26 05_Budg_JBM" xfId="1" xr:uid="{00000000-0005-0000-0000-000000000000}"/>
    <cellStyle name="_Ali Al Salem_05 27 05" xfId="2" xr:uid="{00000000-0005-0000-0000-000001000000}"/>
    <cellStyle name="_Copy of SI Budget - Pakistan 041306" xfId="3" xr:uid="{00000000-0005-0000-0000-000002000000}"/>
    <cellStyle name="_SIP IQC LOE SRL 1 Mar 06 Mod v5" xfId="4" xr:uid="{00000000-0005-0000-0000-000003000000}"/>
    <cellStyle name="_SIP IQC LOE SRL 26 Feb 06 Mod v3" xfId="5" xr:uid="{00000000-0005-0000-0000-000004000000}"/>
    <cellStyle name="_Social Impact Staffing" xfId="6" xr:uid="{00000000-0005-0000-0000-000005000000}"/>
    <cellStyle name="_Staffing to subcontractors- Mod v3" xfId="7" xr:uid="{00000000-0005-0000-0000-000006000000}"/>
    <cellStyle name="2decimal" xfId="8" xr:uid="{00000000-0005-0000-0000-000007000000}"/>
    <cellStyle name="40% - Accent4 2" xfId="9" xr:uid="{00000000-0005-0000-0000-000008000000}"/>
    <cellStyle name="40% - Accent5 2" xfId="10" xr:uid="{00000000-0005-0000-0000-000009000000}"/>
    <cellStyle name="Accent1 - 20%" xfId="11" xr:uid="{00000000-0005-0000-0000-00000A000000}"/>
    <cellStyle name="Accent1 - 40%" xfId="12" xr:uid="{00000000-0005-0000-0000-00000B000000}"/>
    <cellStyle name="Accent1 - 60%" xfId="13" xr:uid="{00000000-0005-0000-0000-00000C000000}"/>
    <cellStyle name="Accent2 - 20%" xfId="14" xr:uid="{00000000-0005-0000-0000-00000D000000}"/>
    <cellStyle name="Accent2 - 40%" xfId="15" xr:uid="{00000000-0005-0000-0000-00000E000000}"/>
    <cellStyle name="Accent2 - 60%" xfId="16" xr:uid="{00000000-0005-0000-0000-00000F000000}"/>
    <cellStyle name="Accent3 - 20%" xfId="17" xr:uid="{00000000-0005-0000-0000-000010000000}"/>
    <cellStyle name="Accent3 - 40%" xfId="18" xr:uid="{00000000-0005-0000-0000-000011000000}"/>
    <cellStyle name="Accent3 - 60%" xfId="19" xr:uid="{00000000-0005-0000-0000-000012000000}"/>
    <cellStyle name="Accent4 - 20%" xfId="20" xr:uid="{00000000-0005-0000-0000-000013000000}"/>
    <cellStyle name="Accent4 - 40%" xfId="21" xr:uid="{00000000-0005-0000-0000-000014000000}"/>
    <cellStyle name="Accent4 - 60%" xfId="22" xr:uid="{00000000-0005-0000-0000-000015000000}"/>
    <cellStyle name="Accent5 - 20%" xfId="23" xr:uid="{00000000-0005-0000-0000-000016000000}"/>
    <cellStyle name="Accent5 - 40%" xfId="24" xr:uid="{00000000-0005-0000-0000-000017000000}"/>
    <cellStyle name="Accent5 - 60%" xfId="25" xr:uid="{00000000-0005-0000-0000-000018000000}"/>
    <cellStyle name="Accent6 - 20%" xfId="26" xr:uid="{00000000-0005-0000-0000-000019000000}"/>
    <cellStyle name="Accent6 - 40%" xfId="27" xr:uid="{00000000-0005-0000-0000-00001A000000}"/>
    <cellStyle name="Accent6 - 60%" xfId="28" xr:uid="{00000000-0005-0000-0000-00001B000000}"/>
    <cellStyle name="Actual" xfId="29" xr:uid="{00000000-0005-0000-0000-00001C000000}"/>
    <cellStyle name="Comma" xfId="189" builtinId="3"/>
    <cellStyle name="Comma  - Style1" xfId="30" xr:uid="{00000000-0005-0000-0000-00001D000000}"/>
    <cellStyle name="Comma  - Style2" xfId="31" xr:uid="{00000000-0005-0000-0000-00001E000000}"/>
    <cellStyle name="Comma  - Style3" xfId="32" xr:uid="{00000000-0005-0000-0000-00001F000000}"/>
    <cellStyle name="Comma  - Style4" xfId="33" xr:uid="{00000000-0005-0000-0000-000020000000}"/>
    <cellStyle name="Comma  - Style5" xfId="34" xr:uid="{00000000-0005-0000-0000-000021000000}"/>
    <cellStyle name="Comma  - Style6" xfId="35" xr:uid="{00000000-0005-0000-0000-000022000000}"/>
    <cellStyle name="Comma  - Style7" xfId="36" xr:uid="{00000000-0005-0000-0000-000023000000}"/>
    <cellStyle name="Comma  - Style8" xfId="37" xr:uid="{00000000-0005-0000-0000-000024000000}"/>
    <cellStyle name="Comma 2" xfId="38" xr:uid="{00000000-0005-0000-0000-000025000000}"/>
    <cellStyle name="Comma 3" xfId="39" xr:uid="{00000000-0005-0000-0000-000026000000}"/>
    <cellStyle name="Comma 3 2" xfId="40" xr:uid="{00000000-0005-0000-0000-000027000000}"/>
    <cellStyle name="Comma 4" xfId="41" xr:uid="{00000000-0005-0000-0000-000028000000}"/>
    <cellStyle name="Comma 5" xfId="42" xr:uid="{00000000-0005-0000-0000-000029000000}"/>
    <cellStyle name="Comma 6" xfId="43" xr:uid="{00000000-0005-0000-0000-00002A000000}"/>
    <cellStyle name="Comma 7" xfId="44" xr:uid="{00000000-0005-0000-0000-00002B000000}"/>
    <cellStyle name="Comma0" xfId="45" xr:uid="{00000000-0005-0000-0000-00002C000000}"/>
    <cellStyle name="Currency" xfId="188" builtinId="4"/>
    <cellStyle name="Currency [0]b" xfId="46" xr:uid="{00000000-0005-0000-0000-00002E000000}"/>
    <cellStyle name="Currency 2" xfId="47" xr:uid="{00000000-0005-0000-0000-00002F000000}"/>
    <cellStyle name="Currency 3" xfId="48" xr:uid="{00000000-0005-0000-0000-000030000000}"/>
    <cellStyle name="Currency 3 2" xfId="49" xr:uid="{00000000-0005-0000-0000-000031000000}"/>
    <cellStyle name="Currency 4" xfId="50" xr:uid="{00000000-0005-0000-0000-000032000000}"/>
    <cellStyle name="Currency 5" xfId="51" xr:uid="{00000000-0005-0000-0000-000033000000}"/>
    <cellStyle name="Currency 6" xfId="52" xr:uid="{00000000-0005-0000-0000-000034000000}"/>
    <cellStyle name="Currency 7" xfId="53" xr:uid="{00000000-0005-0000-0000-000035000000}"/>
    <cellStyle name="Currency 8" xfId="54" xr:uid="{00000000-0005-0000-0000-000036000000}"/>
    <cellStyle name="Currency 9" xfId="55" xr:uid="{00000000-0005-0000-0000-000037000000}"/>
    <cellStyle name="currency(2)" xfId="56" xr:uid="{00000000-0005-0000-0000-000038000000}"/>
    <cellStyle name="Currency0" xfId="57" xr:uid="{00000000-0005-0000-0000-000039000000}"/>
    <cellStyle name="Date" xfId="58" xr:uid="{00000000-0005-0000-0000-00003A000000}"/>
    <cellStyle name="Dezimal [0]_Software Project Status" xfId="59" xr:uid="{00000000-0005-0000-0000-00003B000000}"/>
    <cellStyle name="Dezimal_Software Project Status" xfId="60" xr:uid="{00000000-0005-0000-0000-00003C000000}"/>
    <cellStyle name="Double" xfId="61" xr:uid="{00000000-0005-0000-0000-00003D000000}"/>
    <cellStyle name="Dziesiêtny [0]_laroux" xfId="62" xr:uid="{00000000-0005-0000-0000-00003E000000}"/>
    <cellStyle name="Dziesiêtny_laroux" xfId="63" xr:uid="{00000000-0005-0000-0000-00003F000000}"/>
    <cellStyle name="enior 2" xfId="64" xr:uid="{00000000-0005-0000-0000-000040000000}"/>
    <cellStyle name="Euro" xfId="65" xr:uid="{00000000-0005-0000-0000-000041000000}"/>
    <cellStyle name="Fixed" xfId="66" xr:uid="{00000000-0005-0000-0000-000042000000}"/>
    <cellStyle name="Grey" xfId="67" xr:uid="{00000000-0005-0000-0000-000043000000}"/>
    <cellStyle name="Hyperlink 2" xfId="68" xr:uid="{00000000-0005-0000-0000-000044000000}"/>
    <cellStyle name="Input [yellow]" xfId="69" xr:uid="{00000000-0005-0000-0000-000045000000}"/>
    <cellStyle name="Microsoft Excel found an error in the formula you entered. Do you want to accept the correction proposed below?_x000a__x000a_|_x000a__x000a_• To accept the correction, click Yes._x000a_• To close this message and correct the formula yourself, click No." xfId="70" xr:uid="{00000000-0005-0000-0000-000046000000}"/>
    <cellStyle name="MS_Arabic" xfId="71" xr:uid="{00000000-0005-0000-0000-000047000000}"/>
    <cellStyle name="no dec" xfId="72" xr:uid="{00000000-0005-0000-0000-000048000000}"/>
    <cellStyle name="Normal" xfId="0" builtinId="0"/>
    <cellStyle name="Normal - Style1" xfId="73" xr:uid="{00000000-0005-0000-0000-00004A000000}"/>
    <cellStyle name="Normal 1" xfId="74" xr:uid="{00000000-0005-0000-0000-00004B000000}"/>
    <cellStyle name="Normal 10" xfId="75" xr:uid="{00000000-0005-0000-0000-00004C000000}"/>
    <cellStyle name="Normal 11" xfId="76" xr:uid="{00000000-0005-0000-0000-00004D000000}"/>
    <cellStyle name="Normal 12" xfId="77" xr:uid="{00000000-0005-0000-0000-00004E000000}"/>
    <cellStyle name="Normal 13" xfId="78" xr:uid="{00000000-0005-0000-0000-00004F000000}"/>
    <cellStyle name="Normal 14" xfId="79" xr:uid="{00000000-0005-0000-0000-000050000000}"/>
    <cellStyle name="Normal 15" xfId="80" xr:uid="{00000000-0005-0000-0000-000051000000}"/>
    <cellStyle name="Normal 16" xfId="81" xr:uid="{00000000-0005-0000-0000-000052000000}"/>
    <cellStyle name="Normal 2" xfId="82" xr:uid="{00000000-0005-0000-0000-000053000000}"/>
    <cellStyle name="Normal 2 2" xfId="83" xr:uid="{00000000-0005-0000-0000-000054000000}"/>
    <cellStyle name="Normal 2 2 2" xfId="84" xr:uid="{00000000-0005-0000-0000-000055000000}"/>
    <cellStyle name="Normal 2 2 3" xfId="85" xr:uid="{00000000-0005-0000-0000-000056000000}"/>
    <cellStyle name="Normal 2 3" xfId="86" xr:uid="{00000000-0005-0000-0000-000057000000}"/>
    <cellStyle name="Normal 2 4" xfId="87" xr:uid="{00000000-0005-0000-0000-000058000000}"/>
    <cellStyle name="Normal 2 5" xfId="88" xr:uid="{00000000-0005-0000-0000-000059000000}"/>
    <cellStyle name="Normal 3" xfId="89" xr:uid="{00000000-0005-0000-0000-00005A000000}"/>
    <cellStyle name="Normal 4" xfId="90" xr:uid="{00000000-0005-0000-0000-00005B000000}"/>
    <cellStyle name="Normal 5" xfId="91" xr:uid="{00000000-0005-0000-0000-00005C000000}"/>
    <cellStyle name="Normal 6" xfId="92" xr:uid="{00000000-0005-0000-0000-00005D000000}"/>
    <cellStyle name="Normal 7" xfId="93" xr:uid="{00000000-0005-0000-0000-00005E000000}"/>
    <cellStyle name="Normal 8" xfId="94" xr:uid="{00000000-0005-0000-0000-00005F000000}"/>
    <cellStyle name="Normal 8 2" xfId="95" xr:uid="{00000000-0005-0000-0000-000060000000}"/>
    <cellStyle name="Normal 9" xfId="96" xr:uid="{00000000-0005-0000-0000-000061000000}"/>
    <cellStyle name="Normal_Sheet1" xfId="97" xr:uid="{00000000-0005-0000-0000-000062000000}"/>
    <cellStyle name="normální_laroux" xfId="98" xr:uid="{00000000-0005-0000-0000-000063000000}"/>
    <cellStyle name="Normalny_laroux" xfId="99" xr:uid="{00000000-0005-0000-0000-000064000000}"/>
    <cellStyle name="ParaBirimi [0]_konteyner cazayir ingiltere" xfId="100" xr:uid="{00000000-0005-0000-0000-000065000000}"/>
    <cellStyle name="ParaBirimi_konteyner cazayir ingiltere" xfId="101" xr:uid="{00000000-0005-0000-0000-000066000000}"/>
    <cellStyle name="Percent" xfId="187" builtinId="5"/>
    <cellStyle name="Percent [2]" xfId="102" xr:uid="{00000000-0005-0000-0000-000068000000}"/>
    <cellStyle name="Percent 2" xfId="103" xr:uid="{00000000-0005-0000-0000-000069000000}"/>
    <cellStyle name="Percent 2 2" xfId="104" xr:uid="{00000000-0005-0000-0000-00006A000000}"/>
    <cellStyle name="Percent 3" xfId="105" xr:uid="{00000000-0005-0000-0000-00006B000000}"/>
    <cellStyle name="Percent 4" xfId="106" xr:uid="{00000000-0005-0000-0000-00006C000000}"/>
    <cellStyle name="Planned" xfId="107" xr:uid="{00000000-0005-0000-0000-00006D000000}"/>
    <cellStyle name="PSChar" xfId="108" xr:uid="{00000000-0005-0000-0000-00006E000000}"/>
    <cellStyle name="SAPBEXaggData" xfId="109" xr:uid="{00000000-0005-0000-0000-00006F000000}"/>
    <cellStyle name="SAPBEXaggDataEmph" xfId="110" xr:uid="{00000000-0005-0000-0000-000070000000}"/>
    <cellStyle name="SAPBEXaggExc1" xfId="111" xr:uid="{00000000-0005-0000-0000-000071000000}"/>
    <cellStyle name="SAPBEXaggExc1Emph" xfId="112" xr:uid="{00000000-0005-0000-0000-000072000000}"/>
    <cellStyle name="SAPBEXaggExc2" xfId="113" xr:uid="{00000000-0005-0000-0000-000073000000}"/>
    <cellStyle name="SAPBEXaggExc2Emph" xfId="114" xr:uid="{00000000-0005-0000-0000-000074000000}"/>
    <cellStyle name="SAPBEXaggItem" xfId="115" xr:uid="{00000000-0005-0000-0000-000075000000}"/>
    <cellStyle name="SAPBEXchaText" xfId="116" xr:uid="{00000000-0005-0000-0000-000076000000}"/>
    <cellStyle name="SAPBEXexcBad7" xfId="117" xr:uid="{00000000-0005-0000-0000-000077000000}"/>
    <cellStyle name="SAPBEXexcBad8" xfId="118" xr:uid="{00000000-0005-0000-0000-000078000000}"/>
    <cellStyle name="SAPBEXexcBad9" xfId="119" xr:uid="{00000000-0005-0000-0000-000079000000}"/>
    <cellStyle name="SAPBEXexcCritical4" xfId="120" xr:uid="{00000000-0005-0000-0000-00007A000000}"/>
    <cellStyle name="SAPBEXexcCritical5" xfId="121" xr:uid="{00000000-0005-0000-0000-00007B000000}"/>
    <cellStyle name="SAPBEXexcCritical6" xfId="122" xr:uid="{00000000-0005-0000-0000-00007C000000}"/>
    <cellStyle name="SAPBEXexcGood1" xfId="123" xr:uid="{00000000-0005-0000-0000-00007D000000}"/>
    <cellStyle name="SAPBEXexcGood2" xfId="124" xr:uid="{00000000-0005-0000-0000-00007E000000}"/>
    <cellStyle name="SAPBEXexcGood3" xfId="125" xr:uid="{00000000-0005-0000-0000-00007F000000}"/>
    <cellStyle name="SAPBEXfilterDrill" xfId="126" xr:uid="{00000000-0005-0000-0000-000080000000}"/>
    <cellStyle name="SAPBEXfilterItem" xfId="127" xr:uid="{00000000-0005-0000-0000-000081000000}"/>
    <cellStyle name="SAPBEXfilterText" xfId="128" xr:uid="{00000000-0005-0000-0000-000082000000}"/>
    <cellStyle name="SAPBEXformats" xfId="129" xr:uid="{00000000-0005-0000-0000-000083000000}"/>
    <cellStyle name="SAPBEXheaderData" xfId="130" xr:uid="{00000000-0005-0000-0000-000084000000}"/>
    <cellStyle name="SAPBEXheaderItem" xfId="131" xr:uid="{00000000-0005-0000-0000-000085000000}"/>
    <cellStyle name="SAPBEXheaderText" xfId="132" xr:uid="{00000000-0005-0000-0000-000086000000}"/>
    <cellStyle name="SAPBEXresData" xfId="133" xr:uid="{00000000-0005-0000-0000-000087000000}"/>
    <cellStyle name="SAPBEXresDataEmph" xfId="134" xr:uid="{00000000-0005-0000-0000-000088000000}"/>
    <cellStyle name="SAPBEXresExc1" xfId="135" xr:uid="{00000000-0005-0000-0000-000089000000}"/>
    <cellStyle name="SAPBEXresExc1Emph" xfId="136" xr:uid="{00000000-0005-0000-0000-00008A000000}"/>
    <cellStyle name="SAPBEXresExc2" xfId="137" xr:uid="{00000000-0005-0000-0000-00008B000000}"/>
    <cellStyle name="SAPBEXresExc2Emph" xfId="138" xr:uid="{00000000-0005-0000-0000-00008C000000}"/>
    <cellStyle name="SAPBEXresItem" xfId="139" xr:uid="{00000000-0005-0000-0000-00008D000000}"/>
    <cellStyle name="SAPBEXstdData" xfId="140" xr:uid="{00000000-0005-0000-0000-00008E000000}"/>
    <cellStyle name="SAPBEXstdDataEmph" xfId="141" xr:uid="{00000000-0005-0000-0000-00008F000000}"/>
    <cellStyle name="SAPBEXstdItem" xfId="142" xr:uid="{00000000-0005-0000-0000-000090000000}"/>
    <cellStyle name="SAPBEXsubData" xfId="143" xr:uid="{00000000-0005-0000-0000-000091000000}"/>
    <cellStyle name="SAPBEXsubDataEmph" xfId="144" xr:uid="{00000000-0005-0000-0000-000092000000}"/>
    <cellStyle name="SAPBEXsubExc1" xfId="145" xr:uid="{00000000-0005-0000-0000-000093000000}"/>
    <cellStyle name="SAPBEXsubExc2" xfId="146" xr:uid="{00000000-0005-0000-0000-000094000000}"/>
    <cellStyle name="SAPBEXsubExc2Emph" xfId="147" xr:uid="{00000000-0005-0000-0000-000095000000}"/>
    <cellStyle name="SAPBEXtitle" xfId="148" xr:uid="{00000000-0005-0000-0000-000096000000}"/>
    <cellStyle name="SAPBEXundefined" xfId="149" xr:uid="{00000000-0005-0000-0000-000097000000}"/>
    <cellStyle name="Sheet Title" xfId="150" xr:uid="{00000000-0005-0000-0000-000098000000}"/>
    <cellStyle name="Standard_IR-Cast in Situ" xfId="151" xr:uid="{00000000-0005-0000-0000-000099000000}"/>
    <cellStyle name="Style 1" xfId="152" xr:uid="{00000000-0005-0000-0000-00009A000000}"/>
    <cellStyle name="Virgül [0]_konteyner cazayir ingiltere" xfId="153" xr:uid="{00000000-0005-0000-0000-00009B000000}"/>
    <cellStyle name="Virgül_konteyner cazayir ingiltere" xfId="154" xr:uid="{00000000-0005-0000-0000-00009C000000}"/>
    <cellStyle name="Währung [0]_Software Project Status" xfId="155" xr:uid="{00000000-0005-0000-0000-00009D000000}"/>
    <cellStyle name="Währung_Software Project Status" xfId="156" xr:uid="{00000000-0005-0000-0000-00009E000000}"/>
    <cellStyle name="Walutowy [0]_laroux" xfId="157" xr:uid="{00000000-0005-0000-0000-00009F000000}"/>
    <cellStyle name="Walutowy_laroux" xfId="158" xr:uid="{00000000-0005-0000-0000-0000A0000000}"/>
    <cellStyle name="XBodyBottom" xfId="159" xr:uid="{00000000-0005-0000-0000-0000A1000000}"/>
    <cellStyle name="XBodyCenter" xfId="160" xr:uid="{00000000-0005-0000-0000-0000A2000000}"/>
    <cellStyle name="XBodyTop" xfId="161" xr:uid="{00000000-0005-0000-0000-0000A3000000}"/>
    <cellStyle name="XPivot1" xfId="162" xr:uid="{00000000-0005-0000-0000-0000A4000000}"/>
    <cellStyle name="XPivot10" xfId="163" xr:uid="{00000000-0005-0000-0000-0000A5000000}"/>
    <cellStyle name="XPivot11" xfId="164" xr:uid="{00000000-0005-0000-0000-0000A6000000}"/>
    <cellStyle name="XPivot12" xfId="165" xr:uid="{00000000-0005-0000-0000-0000A7000000}"/>
    <cellStyle name="XPivot13" xfId="166" xr:uid="{00000000-0005-0000-0000-0000A8000000}"/>
    <cellStyle name="XPivot14" xfId="167" xr:uid="{00000000-0005-0000-0000-0000A9000000}"/>
    <cellStyle name="XPivot15" xfId="168" xr:uid="{00000000-0005-0000-0000-0000AA000000}"/>
    <cellStyle name="XPivot2" xfId="169" xr:uid="{00000000-0005-0000-0000-0000AB000000}"/>
    <cellStyle name="XPivot3" xfId="170" xr:uid="{00000000-0005-0000-0000-0000AC000000}"/>
    <cellStyle name="XPivot4" xfId="171" xr:uid="{00000000-0005-0000-0000-0000AD000000}"/>
    <cellStyle name="XPivot5" xfId="172" xr:uid="{00000000-0005-0000-0000-0000AE000000}"/>
    <cellStyle name="XPivot6" xfId="173" xr:uid="{00000000-0005-0000-0000-0000AF000000}"/>
    <cellStyle name="XPivot7" xfId="174" xr:uid="{00000000-0005-0000-0000-0000B0000000}"/>
    <cellStyle name="XPivot9" xfId="175" xr:uid="{00000000-0005-0000-0000-0000B1000000}"/>
    <cellStyle name="XSubtotalLine0" xfId="176" xr:uid="{00000000-0005-0000-0000-0000B2000000}"/>
    <cellStyle name="XSubTotalLine1" xfId="177" xr:uid="{00000000-0005-0000-0000-0000B3000000}"/>
    <cellStyle name="XSubTotalLine2" xfId="178" xr:uid="{00000000-0005-0000-0000-0000B4000000}"/>
    <cellStyle name="XSubTotalLine3" xfId="179" xr:uid="{00000000-0005-0000-0000-0000B5000000}"/>
    <cellStyle name="XSubTotalLine4" xfId="180" xr:uid="{00000000-0005-0000-0000-0000B6000000}"/>
    <cellStyle name="XSubTotalLine5" xfId="181" xr:uid="{00000000-0005-0000-0000-0000B7000000}"/>
    <cellStyle name="XSubTotalLine6" xfId="182" xr:uid="{00000000-0005-0000-0000-0000B8000000}"/>
    <cellStyle name="XTitlesHidden" xfId="183" xr:uid="{00000000-0005-0000-0000-0000B9000000}"/>
    <cellStyle name="XTitlesUnhidden" xfId="184" xr:uid="{00000000-0005-0000-0000-0000BA000000}"/>
    <cellStyle name="XTotals" xfId="185" xr:uid="{00000000-0005-0000-0000-0000BB000000}"/>
    <cellStyle name="Обычный 2 2 2 2" xfId="190" xr:uid="{0CB97B79-81C3-420B-9251-4C2AF42A0460}"/>
    <cellStyle name="Обычный_Budget_final_25_02_02" xfId="186" xr:uid="{00000000-0005-0000-0000-0000BC000000}"/>
  </cellStyles>
  <dxfs count="0"/>
  <tableStyles count="0" defaultTableStyle="TableStyleMedium9" defaultPivotStyle="PivotStyleLight16"/>
  <colors>
    <mruColors>
      <color rgb="FF0000FF"/>
      <color rgb="FF0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zoomScaleNormal="100" workbookViewId="0">
      <selection activeCell="F20" sqref="F20"/>
    </sheetView>
  </sheetViews>
  <sheetFormatPr defaultRowHeight="13.2"/>
  <cols>
    <col min="1" max="1" width="2.33203125" customWidth="1"/>
    <col min="3" max="5" width="14.44140625" customWidth="1"/>
    <col min="6" max="6" width="39.109375" customWidth="1"/>
    <col min="8" max="8" width="15.5546875" customWidth="1"/>
    <col min="9" max="9" width="25.5546875" customWidth="1"/>
    <col min="10" max="11" width="15.5546875" customWidth="1"/>
    <col min="12" max="12" width="34.5546875" customWidth="1"/>
    <col min="13" max="13" width="21" style="30" customWidth="1"/>
  </cols>
  <sheetData>
    <row r="1" spans="1:11">
      <c r="A1" s="1" t="str">
        <f>'Detailed Budget'!A2</f>
        <v>Annex 1</v>
      </c>
    </row>
    <row r="2" spans="1:11">
      <c r="A2" s="1" t="s">
        <v>0</v>
      </c>
    </row>
    <row r="3" spans="1:11">
      <c r="A3" s="1" t="str">
        <f>'Detailed Budget'!A4</f>
        <v>Subgrant SGR-IN-NNNNNN-NNN mNN SubName</v>
      </c>
    </row>
    <row r="5" spans="1:11">
      <c r="B5" s="29" t="s">
        <v>1</v>
      </c>
    </row>
    <row r="7" spans="1:11" ht="26.4">
      <c r="B7" s="18" t="s">
        <v>2</v>
      </c>
      <c r="C7" s="19" t="s">
        <v>3</v>
      </c>
      <c r="D7" s="20" t="s">
        <v>4</v>
      </c>
      <c r="E7" s="19" t="s">
        <v>5</v>
      </c>
      <c r="F7" s="21" t="s">
        <v>6</v>
      </c>
    </row>
    <row r="8" spans="1:11">
      <c r="B8" s="10">
        <v>1</v>
      </c>
      <c r="C8" s="22" t="s">
        <v>7</v>
      </c>
      <c r="D8" s="2" t="s">
        <v>8</v>
      </c>
      <c r="E8" s="22">
        <v>1</v>
      </c>
      <c r="F8" s="23"/>
    </row>
    <row r="9" spans="1:11">
      <c r="B9" s="10">
        <v>2</v>
      </c>
      <c r="C9" s="22"/>
      <c r="D9" s="2"/>
      <c r="E9" s="22"/>
      <c r="F9" s="23"/>
    </row>
    <row r="10" spans="1:11">
      <c r="B10" s="10">
        <v>3</v>
      </c>
      <c r="C10" s="22"/>
      <c r="D10" s="2"/>
      <c r="E10" s="22"/>
      <c r="F10" s="23"/>
    </row>
    <row r="11" spans="1:11">
      <c r="B11" s="10">
        <v>4</v>
      </c>
      <c r="C11" s="22"/>
      <c r="D11" s="2"/>
      <c r="E11" s="22"/>
      <c r="F11" s="23"/>
    </row>
    <row r="12" spans="1:11">
      <c r="B12" s="24">
        <v>5</v>
      </c>
      <c r="C12" s="25"/>
      <c r="D12" s="11"/>
      <c r="E12" s="26"/>
      <c r="F12" s="27"/>
    </row>
    <row r="13" spans="1:11">
      <c r="G13" s="29" t="s">
        <v>9</v>
      </c>
    </row>
    <row r="15" spans="1:11" ht="26.4">
      <c r="G15" s="18" t="s">
        <v>10</v>
      </c>
      <c r="H15" s="19" t="s">
        <v>11</v>
      </c>
      <c r="I15" s="20" t="s">
        <v>12</v>
      </c>
      <c r="J15" s="19" t="s">
        <v>13</v>
      </c>
      <c r="K15" s="21" t="s">
        <v>14</v>
      </c>
    </row>
    <row r="16" spans="1:11">
      <c r="G16" s="10">
        <v>1</v>
      </c>
      <c r="H16" s="22"/>
      <c r="I16" s="2"/>
      <c r="J16" s="22"/>
      <c r="K16" s="23"/>
    </row>
    <row r="17" spans="7:13">
      <c r="G17" s="10">
        <v>2</v>
      </c>
      <c r="H17" s="22"/>
      <c r="I17" s="2"/>
      <c r="J17" s="22"/>
      <c r="K17" s="23"/>
    </row>
    <row r="18" spans="7:13">
      <c r="G18" s="10">
        <v>3</v>
      </c>
      <c r="H18" s="22"/>
      <c r="I18" s="2"/>
      <c r="J18" s="22"/>
      <c r="K18" s="23"/>
    </row>
    <row r="19" spans="7:13">
      <c r="G19" s="10">
        <v>4</v>
      </c>
      <c r="H19" s="22"/>
      <c r="I19" s="2"/>
      <c r="J19" s="22"/>
      <c r="K19" s="23"/>
    </row>
    <row r="20" spans="7:13">
      <c r="G20" s="24">
        <v>5</v>
      </c>
      <c r="H20" s="26"/>
      <c r="I20" s="11"/>
      <c r="J20" s="26"/>
      <c r="K20" s="27"/>
    </row>
    <row r="21" spans="7:13">
      <c r="L21" s="29" t="s">
        <v>15</v>
      </c>
    </row>
    <row r="23" spans="7:13" ht="26.4">
      <c r="L23" s="18" t="s">
        <v>16</v>
      </c>
      <c r="M23" s="31" t="s">
        <v>17</v>
      </c>
    </row>
    <row r="24" spans="7:13">
      <c r="L24" s="10" t="s">
        <v>18</v>
      </c>
      <c r="M24" s="32"/>
    </row>
    <row r="25" spans="7:13">
      <c r="L25" s="10" t="s">
        <v>19</v>
      </c>
      <c r="M25" s="32"/>
    </row>
    <row r="26" spans="7:13">
      <c r="L26" s="10">
        <v>3</v>
      </c>
      <c r="M26" s="32"/>
    </row>
    <row r="27" spans="7:13">
      <c r="L27" s="10">
        <v>4</v>
      </c>
      <c r="M27" s="32"/>
    </row>
    <row r="28" spans="7:13">
      <c r="L28" s="24">
        <v>5</v>
      </c>
      <c r="M28" s="33"/>
    </row>
  </sheetData>
  <pageMargins left="0.7" right="0.7" top="0.75" bottom="0.75" header="0.3" footer="0.3"/>
  <pageSetup scale="53"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
  <sheetViews>
    <sheetView zoomScaleNormal="100" workbookViewId="0">
      <selection activeCell="E8" sqref="E8"/>
    </sheetView>
  </sheetViews>
  <sheetFormatPr defaultRowHeight="13.2"/>
  <cols>
    <col min="1" max="1" width="2.6640625" style="1" customWidth="1"/>
    <col min="2" max="3" width="27.109375" style="2" customWidth="1"/>
    <col min="4" max="4" width="2.6640625" style="3" customWidth="1"/>
    <col min="5" max="8" width="20.88671875" style="3" customWidth="1"/>
    <col min="9" max="9" width="32.44140625" style="3" customWidth="1"/>
    <col min="10" max="11" width="24.44140625" style="3" customWidth="1"/>
    <col min="12" max="252" width="9.109375" style="3"/>
    <col min="253" max="255" width="24.33203125" style="3" customWidth="1"/>
    <col min="256" max="256" width="9.109375" style="3"/>
    <col min="257" max="257" width="28.33203125" style="3" customWidth="1"/>
    <col min="258" max="259" width="25" style="3" customWidth="1"/>
    <col min="260" max="508" width="9.109375" style="3"/>
    <col min="509" max="511" width="24.33203125" style="3" customWidth="1"/>
    <col min="512" max="512" width="9.109375" style="3"/>
    <col min="513" max="513" width="28.33203125" style="3" customWidth="1"/>
    <col min="514" max="515" width="25" style="3" customWidth="1"/>
    <col min="516" max="764" width="9.109375" style="3"/>
    <col min="765" max="767" width="24.33203125" style="3" customWidth="1"/>
    <col min="768" max="768" width="9.109375" style="3"/>
    <col min="769" max="769" width="28.33203125" style="3" customWidth="1"/>
    <col min="770" max="771" width="25" style="3" customWidth="1"/>
    <col min="772" max="1020" width="9.109375" style="3"/>
    <col min="1021" max="1023" width="24.33203125" style="3" customWidth="1"/>
    <col min="1024" max="1024" width="9.109375" style="3"/>
    <col min="1025" max="1025" width="28.33203125" style="3" customWidth="1"/>
    <col min="1026" max="1027" width="25" style="3" customWidth="1"/>
    <col min="1028" max="1276" width="9.109375" style="3"/>
    <col min="1277" max="1279" width="24.33203125" style="3" customWidth="1"/>
    <col min="1280" max="1280" width="9.109375" style="3"/>
    <col min="1281" max="1281" width="28.33203125" style="3" customWidth="1"/>
    <col min="1282" max="1283" width="25" style="3" customWidth="1"/>
    <col min="1284" max="1532" width="9.109375" style="3"/>
    <col min="1533" max="1535" width="24.33203125" style="3" customWidth="1"/>
    <col min="1536" max="1536" width="9.109375" style="3"/>
    <col min="1537" max="1537" width="28.33203125" style="3" customWidth="1"/>
    <col min="1538" max="1539" width="25" style="3" customWidth="1"/>
    <col min="1540" max="1788" width="9.109375" style="3"/>
    <col min="1789" max="1791" width="24.33203125" style="3" customWidth="1"/>
    <col min="1792" max="1792" width="9.109375" style="3"/>
    <col min="1793" max="1793" width="28.33203125" style="3" customWidth="1"/>
    <col min="1794" max="1795" width="25" style="3" customWidth="1"/>
    <col min="1796" max="2044" width="9.109375" style="3"/>
    <col min="2045" max="2047" width="24.33203125" style="3" customWidth="1"/>
    <col min="2048" max="2048" width="9.109375" style="3"/>
    <col min="2049" max="2049" width="28.33203125" style="3" customWidth="1"/>
    <col min="2050" max="2051" width="25" style="3" customWidth="1"/>
    <col min="2052" max="2300" width="9.109375" style="3"/>
    <col min="2301" max="2303" width="24.33203125" style="3" customWidth="1"/>
    <col min="2304" max="2304" width="9.109375" style="3"/>
    <col min="2305" max="2305" width="28.33203125" style="3" customWidth="1"/>
    <col min="2306" max="2307" width="25" style="3" customWidth="1"/>
    <col min="2308" max="2556" width="9.109375" style="3"/>
    <col min="2557" max="2559" width="24.33203125" style="3" customWidth="1"/>
    <col min="2560" max="2560" width="9.109375" style="3"/>
    <col min="2561" max="2561" width="28.33203125" style="3" customWidth="1"/>
    <col min="2562" max="2563" width="25" style="3" customWidth="1"/>
    <col min="2564" max="2812" width="9.109375" style="3"/>
    <col min="2813" max="2815" width="24.33203125" style="3" customWidth="1"/>
    <col min="2816" max="2816" width="9.109375" style="3"/>
    <col min="2817" max="2817" width="28.33203125" style="3" customWidth="1"/>
    <col min="2818" max="2819" width="25" style="3" customWidth="1"/>
    <col min="2820" max="3068" width="9.109375" style="3"/>
    <col min="3069" max="3071" width="24.33203125" style="3" customWidth="1"/>
    <col min="3072" max="3072" width="9.109375" style="3"/>
    <col min="3073" max="3073" width="28.33203125" style="3" customWidth="1"/>
    <col min="3074" max="3075" width="25" style="3" customWidth="1"/>
    <col min="3076" max="3324" width="9.109375" style="3"/>
    <col min="3325" max="3327" width="24.33203125" style="3" customWidth="1"/>
    <col min="3328" max="3328" width="9.109375" style="3"/>
    <col min="3329" max="3329" width="28.33203125" style="3" customWidth="1"/>
    <col min="3330" max="3331" width="25" style="3" customWidth="1"/>
    <col min="3332" max="3580" width="9.109375" style="3"/>
    <col min="3581" max="3583" width="24.33203125" style="3" customWidth="1"/>
    <col min="3584" max="3584" width="9.109375" style="3"/>
    <col min="3585" max="3585" width="28.33203125" style="3" customWidth="1"/>
    <col min="3586" max="3587" width="25" style="3" customWidth="1"/>
    <col min="3588" max="3836" width="9.109375" style="3"/>
    <col min="3837" max="3839" width="24.33203125" style="3" customWidth="1"/>
    <col min="3840" max="3840" width="9.109375" style="3"/>
    <col min="3841" max="3841" width="28.33203125" style="3" customWidth="1"/>
    <col min="3842" max="3843" width="25" style="3" customWidth="1"/>
    <col min="3844" max="4092" width="9.109375" style="3"/>
    <col min="4093" max="4095" width="24.33203125" style="3" customWidth="1"/>
    <col min="4096" max="4096" width="9.109375" style="3"/>
    <col min="4097" max="4097" width="28.33203125" style="3" customWidth="1"/>
    <col min="4098" max="4099" width="25" style="3" customWidth="1"/>
    <col min="4100" max="4348" width="9.109375" style="3"/>
    <col min="4349" max="4351" width="24.33203125" style="3" customWidth="1"/>
    <col min="4352" max="4352" width="9.109375" style="3"/>
    <col min="4353" max="4353" width="28.33203125" style="3" customWidth="1"/>
    <col min="4354" max="4355" width="25" style="3" customWidth="1"/>
    <col min="4356" max="4604" width="9.109375" style="3"/>
    <col min="4605" max="4607" width="24.33203125" style="3" customWidth="1"/>
    <col min="4608" max="4608" width="9.109375" style="3"/>
    <col min="4609" max="4609" width="28.33203125" style="3" customWidth="1"/>
    <col min="4610" max="4611" width="25" style="3" customWidth="1"/>
    <col min="4612" max="4860" width="9.109375" style="3"/>
    <col min="4861" max="4863" width="24.33203125" style="3" customWidth="1"/>
    <col min="4864" max="4864" width="9.109375" style="3"/>
    <col min="4865" max="4865" width="28.33203125" style="3" customWidth="1"/>
    <col min="4866" max="4867" width="25" style="3" customWidth="1"/>
    <col min="4868" max="5116" width="9.109375" style="3"/>
    <col min="5117" max="5119" width="24.33203125" style="3" customWidth="1"/>
    <col min="5120" max="5120" width="9.109375" style="3"/>
    <col min="5121" max="5121" width="28.33203125" style="3" customWidth="1"/>
    <col min="5122" max="5123" width="25" style="3" customWidth="1"/>
    <col min="5124" max="5372" width="9.109375" style="3"/>
    <col min="5373" max="5375" width="24.33203125" style="3" customWidth="1"/>
    <col min="5376" max="5376" width="9.109375" style="3"/>
    <col min="5377" max="5377" width="28.33203125" style="3" customWidth="1"/>
    <col min="5378" max="5379" width="25" style="3" customWidth="1"/>
    <col min="5380" max="5628" width="9.109375" style="3"/>
    <col min="5629" max="5631" width="24.33203125" style="3" customWidth="1"/>
    <col min="5632" max="5632" width="9.109375" style="3"/>
    <col min="5633" max="5633" width="28.33203125" style="3" customWidth="1"/>
    <col min="5634" max="5635" width="25" style="3" customWidth="1"/>
    <col min="5636" max="5884" width="9.109375" style="3"/>
    <col min="5885" max="5887" width="24.33203125" style="3" customWidth="1"/>
    <col min="5888" max="5888" width="9.109375" style="3"/>
    <col min="5889" max="5889" width="28.33203125" style="3" customWidth="1"/>
    <col min="5890" max="5891" width="25" style="3" customWidth="1"/>
    <col min="5892" max="6140" width="9.109375" style="3"/>
    <col min="6141" max="6143" width="24.33203125" style="3" customWidth="1"/>
    <col min="6144" max="6144" width="9.109375" style="3"/>
    <col min="6145" max="6145" width="28.33203125" style="3" customWidth="1"/>
    <col min="6146" max="6147" width="25" style="3" customWidth="1"/>
    <col min="6148" max="6396" width="9.109375" style="3"/>
    <col min="6397" max="6399" width="24.33203125" style="3" customWidth="1"/>
    <col min="6400" max="6400" width="9.109375" style="3"/>
    <col min="6401" max="6401" width="28.33203125" style="3" customWidth="1"/>
    <col min="6402" max="6403" width="25" style="3" customWidth="1"/>
    <col min="6404" max="6652" width="9.109375" style="3"/>
    <col min="6653" max="6655" width="24.33203125" style="3" customWidth="1"/>
    <col min="6656" max="6656" width="9.109375" style="3"/>
    <col min="6657" max="6657" width="28.33203125" style="3" customWidth="1"/>
    <col min="6658" max="6659" width="25" style="3" customWidth="1"/>
    <col min="6660" max="6908" width="9.109375" style="3"/>
    <col min="6909" max="6911" width="24.33203125" style="3" customWidth="1"/>
    <col min="6912" max="6912" width="9.109375" style="3"/>
    <col min="6913" max="6913" width="28.33203125" style="3" customWidth="1"/>
    <col min="6914" max="6915" width="25" style="3" customWidth="1"/>
    <col min="6916" max="7164" width="9.109375" style="3"/>
    <col min="7165" max="7167" width="24.33203125" style="3" customWidth="1"/>
    <col min="7168" max="7168" width="9.109375" style="3"/>
    <col min="7169" max="7169" width="28.33203125" style="3" customWidth="1"/>
    <col min="7170" max="7171" width="25" style="3" customWidth="1"/>
    <col min="7172" max="7420" width="9.109375" style="3"/>
    <col min="7421" max="7423" width="24.33203125" style="3" customWidth="1"/>
    <col min="7424" max="7424" width="9.109375" style="3"/>
    <col min="7425" max="7425" width="28.33203125" style="3" customWidth="1"/>
    <col min="7426" max="7427" width="25" style="3" customWidth="1"/>
    <col min="7428" max="7676" width="9.109375" style="3"/>
    <col min="7677" max="7679" width="24.33203125" style="3" customWidth="1"/>
    <col min="7680" max="7680" width="9.109375" style="3"/>
    <col min="7681" max="7681" width="28.33203125" style="3" customWidth="1"/>
    <col min="7682" max="7683" width="25" style="3" customWidth="1"/>
    <col min="7684" max="7932" width="9.109375" style="3"/>
    <col min="7933" max="7935" width="24.33203125" style="3" customWidth="1"/>
    <col min="7936" max="7936" width="9.109375" style="3"/>
    <col min="7937" max="7937" width="28.33203125" style="3" customWidth="1"/>
    <col min="7938" max="7939" width="25" style="3" customWidth="1"/>
    <col min="7940" max="8188" width="9.109375" style="3"/>
    <col min="8189" max="8191" width="24.33203125" style="3" customWidth="1"/>
    <col min="8192" max="8192" width="9.109375" style="3"/>
    <col min="8193" max="8193" width="28.33203125" style="3" customWidth="1"/>
    <col min="8194" max="8195" width="25" style="3" customWidth="1"/>
    <col min="8196" max="8444" width="9.109375" style="3"/>
    <col min="8445" max="8447" width="24.33203125" style="3" customWidth="1"/>
    <col min="8448" max="8448" width="9.109375" style="3"/>
    <col min="8449" max="8449" width="28.33203125" style="3" customWidth="1"/>
    <col min="8450" max="8451" width="25" style="3" customWidth="1"/>
    <col min="8452" max="8700" width="9.109375" style="3"/>
    <col min="8701" max="8703" width="24.33203125" style="3" customWidth="1"/>
    <col min="8704" max="8704" width="9.109375" style="3"/>
    <col min="8705" max="8705" width="28.33203125" style="3" customWidth="1"/>
    <col min="8706" max="8707" width="25" style="3" customWidth="1"/>
    <col min="8708" max="8956" width="9.109375" style="3"/>
    <col min="8957" max="8959" width="24.33203125" style="3" customWidth="1"/>
    <col min="8960" max="8960" width="9.109375" style="3"/>
    <col min="8961" max="8961" width="28.33203125" style="3" customWidth="1"/>
    <col min="8962" max="8963" width="25" style="3" customWidth="1"/>
    <col min="8964" max="9212" width="9.109375" style="3"/>
    <col min="9213" max="9215" width="24.33203125" style="3" customWidth="1"/>
    <col min="9216" max="9216" width="9.109375" style="3"/>
    <col min="9217" max="9217" width="28.33203125" style="3" customWidth="1"/>
    <col min="9218" max="9219" width="25" style="3" customWidth="1"/>
    <col min="9220" max="9468" width="9.109375" style="3"/>
    <col min="9469" max="9471" width="24.33203125" style="3" customWidth="1"/>
    <col min="9472" max="9472" width="9.109375" style="3"/>
    <col min="9473" max="9473" width="28.33203125" style="3" customWidth="1"/>
    <col min="9474" max="9475" width="25" style="3" customWidth="1"/>
    <col min="9476" max="9724" width="9.109375" style="3"/>
    <col min="9725" max="9727" width="24.33203125" style="3" customWidth="1"/>
    <col min="9728" max="9728" width="9.109375" style="3"/>
    <col min="9729" max="9729" width="28.33203125" style="3" customWidth="1"/>
    <col min="9730" max="9731" width="25" style="3" customWidth="1"/>
    <col min="9732" max="9980" width="9.109375" style="3"/>
    <col min="9981" max="9983" width="24.33203125" style="3" customWidth="1"/>
    <col min="9984" max="9984" width="9.109375" style="3"/>
    <col min="9985" max="9985" width="28.33203125" style="3" customWidth="1"/>
    <col min="9986" max="9987" width="25" style="3" customWidth="1"/>
    <col min="9988" max="10236" width="9.109375" style="3"/>
    <col min="10237" max="10239" width="24.33203125" style="3" customWidth="1"/>
    <col min="10240" max="10240" width="9.109375" style="3"/>
    <col min="10241" max="10241" width="28.33203125" style="3" customWidth="1"/>
    <col min="10242" max="10243" width="25" style="3" customWidth="1"/>
    <col min="10244" max="10492" width="9.109375" style="3"/>
    <col min="10493" max="10495" width="24.33203125" style="3" customWidth="1"/>
    <col min="10496" max="10496" width="9.109375" style="3"/>
    <col min="10497" max="10497" width="28.33203125" style="3" customWidth="1"/>
    <col min="10498" max="10499" width="25" style="3" customWidth="1"/>
    <col min="10500" max="10748" width="9.109375" style="3"/>
    <col min="10749" max="10751" width="24.33203125" style="3" customWidth="1"/>
    <col min="10752" max="10752" width="9.109375" style="3"/>
    <col min="10753" max="10753" width="28.33203125" style="3" customWidth="1"/>
    <col min="10754" max="10755" width="25" style="3" customWidth="1"/>
    <col min="10756" max="11004" width="9.109375" style="3"/>
    <col min="11005" max="11007" width="24.33203125" style="3" customWidth="1"/>
    <col min="11008" max="11008" width="9.109375" style="3"/>
    <col min="11009" max="11009" width="28.33203125" style="3" customWidth="1"/>
    <col min="11010" max="11011" width="25" style="3" customWidth="1"/>
    <col min="11012" max="11260" width="9.109375" style="3"/>
    <col min="11261" max="11263" width="24.33203125" style="3" customWidth="1"/>
    <col min="11264" max="11264" width="9.109375" style="3"/>
    <col min="11265" max="11265" width="28.33203125" style="3" customWidth="1"/>
    <col min="11266" max="11267" width="25" style="3" customWidth="1"/>
    <col min="11268" max="11516" width="9.109375" style="3"/>
    <col min="11517" max="11519" width="24.33203125" style="3" customWidth="1"/>
    <col min="11520" max="11520" width="9.109375" style="3"/>
    <col min="11521" max="11521" width="28.33203125" style="3" customWidth="1"/>
    <col min="11522" max="11523" width="25" style="3" customWidth="1"/>
    <col min="11524" max="11772" width="9.109375" style="3"/>
    <col min="11773" max="11775" width="24.33203125" style="3" customWidth="1"/>
    <col min="11776" max="11776" width="9.109375" style="3"/>
    <col min="11777" max="11777" width="28.33203125" style="3" customWidth="1"/>
    <col min="11778" max="11779" width="25" style="3" customWidth="1"/>
    <col min="11780" max="12028" width="9.109375" style="3"/>
    <col min="12029" max="12031" width="24.33203125" style="3" customWidth="1"/>
    <col min="12032" max="12032" width="9.109375" style="3"/>
    <col min="12033" max="12033" width="28.33203125" style="3" customWidth="1"/>
    <col min="12034" max="12035" width="25" style="3" customWidth="1"/>
    <col min="12036" max="12284" width="9.109375" style="3"/>
    <col min="12285" max="12287" width="24.33203125" style="3" customWidth="1"/>
    <col min="12288" max="12288" width="9.109375" style="3"/>
    <col min="12289" max="12289" width="28.33203125" style="3" customWidth="1"/>
    <col min="12290" max="12291" width="25" style="3" customWidth="1"/>
    <col min="12292" max="12540" width="9.109375" style="3"/>
    <col min="12541" max="12543" width="24.33203125" style="3" customWidth="1"/>
    <col min="12544" max="12544" width="9.109375" style="3"/>
    <col min="12545" max="12545" width="28.33203125" style="3" customWidth="1"/>
    <col min="12546" max="12547" width="25" style="3" customWidth="1"/>
    <col min="12548" max="12796" width="9.109375" style="3"/>
    <col min="12797" max="12799" width="24.33203125" style="3" customWidth="1"/>
    <col min="12800" max="12800" width="9.109375" style="3"/>
    <col min="12801" max="12801" width="28.33203125" style="3" customWidth="1"/>
    <col min="12802" max="12803" width="25" style="3" customWidth="1"/>
    <col min="12804" max="13052" width="9.109375" style="3"/>
    <col min="13053" max="13055" width="24.33203125" style="3" customWidth="1"/>
    <col min="13056" max="13056" width="9.109375" style="3"/>
    <col min="13057" max="13057" width="28.33203125" style="3" customWidth="1"/>
    <col min="13058" max="13059" width="25" style="3" customWidth="1"/>
    <col min="13060" max="13308" width="9.109375" style="3"/>
    <col min="13309" max="13311" width="24.33203125" style="3" customWidth="1"/>
    <col min="13312" max="13312" width="9.109375" style="3"/>
    <col min="13313" max="13313" width="28.33203125" style="3" customWidth="1"/>
    <col min="13314" max="13315" width="25" style="3" customWidth="1"/>
    <col min="13316" max="13564" width="9.109375" style="3"/>
    <col min="13565" max="13567" width="24.33203125" style="3" customWidth="1"/>
    <col min="13568" max="13568" width="9.109375" style="3"/>
    <col min="13569" max="13569" width="28.33203125" style="3" customWidth="1"/>
    <col min="13570" max="13571" width="25" style="3" customWidth="1"/>
    <col min="13572" max="13820" width="9.109375" style="3"/>
    <col min="13821" max="13823" width="24.33203125" style="3" customWidth="1"/>
    <col min="13824" max="13824" width="9.109375" style="3"/>
    <col min="13825" max="13825" width="28.33203125" style="3" customWidth="1"/>
    <col min="13826" max="13827" width="25" style="3" customWidth="1"/>
    <col min="13828" max="14076" width="9.109375" style="3"/>
    <col min="14077" max="14079" width="24.33203125" style="3" customWidth="1"/>
    <col min="14080" max="14080" width="9.109375" style="3"/>
    <col min="14081" max="14081" width="28.33203125" style="3" customWidth="1"/>
    <col min="14082" max="14083" width="25" style="3" customWidth="1"/>
    <col min="14084" max="14332" width="9.109375" style="3"/>
    <col min="14333" max="14335" width="24.33203125" style="3" customWidth="1"/>
    <col min="14336" max="14336" width="9.109375" style="3"/>
    <col min="14337" max="14337" width="28.33203125" style="3" customWidth="1"/>
    <col min="14338" max="14339" width="25" style="3" customWidth="1"/>
    <col min="14340" max="14588" width="9.109375" style="3"/>
    <col min="14589" max="14591" width="24.33203125" style="3" customWidth="1"/>
    <col min="14592" max="14592" width="9.109375" style="3"/>
    <col min="14593" max="14593" width="28.33203125" style="3" customWidth="1"/>
    <col min="14594" max="14595" width="25" style="3" customWidth="1"/>
    <col min="14596" max="14844" width="9.109375" style="3"/>
    <col min="14845" max="14847" width="24.33203125" style="3" customWidth="1"/>
    <col min="14848" max="14848" width="9.109375" style="3"/>
    <col min="14849" max="14849" width="28.33203125" style="3" customWidth="1"/>
    <col min="14850" max="14851" width="25" style="3" customWidth="1"/>
    <col min="14852" max="15100" width="9.109375" style="3"/>
    <col min="15101" max="15103" width="24.33203125" style="3" customWidth="1"/>
    <col min="15104" max="15104" width="9.109375" style="3"/>
    <col min="15105" max="15105" width="28.33203125" style="3" customWidth="1"/>
    <col min="15106" max="15107" width="25" style="3" customWidth="1"/>
    <col min="15108" max="15356" width="9.109375" style="3"/>
    <col min="15357" max="15359" width="24.33203125" style="3" customWidth="1"/>
    <col min="15360" max="15360" width="9.109375" style="3"/>
    <col min="15361" max="15361" width="28.33203125" style="3" customWidth="1"/>
    <col min="15362" max="15363" width="25" style="3" customWidth="1"/>
    <col min="15364" max="15612" width="9.109375" style="3"/>
    <col min="15613" max="15615" width="24.33203125" style="3" customWidth="1"/>
    <col min="15616" max="15616" width="9.109375" style="3"/>
    <col min="15617" max="15617" width="28.33203125" style="3" customWidth="1"/>
    <col min="15618" max="15619" width="25" style="3" customWidth="1"/>
    <col min="15620" max="15868" width="9.109375" style="3"/>
    <col min="15869" max="15871" width="24.33203125" style="3" customWidth="1"/>
    <col min="15872" max="15872" width="9.109375" style="3"/>
    <col min="15873" max="15873" width="28.33203125" style="3" customWidth="1"/>
    <col min="15874" max="15875" width="25" style="3" customWidth="1"/>
    <col min="15876" max="16124" width="9.109375" style="3"/>
    <col min="16125" max="16127" width="24.33203125" style="3" customWidth="1"/>
    <col min="16128" max="16128" width="9.109375" style="3"/>
    <col min="16129" max="16129" width="28.33203125" style="3" customWidth="1"/>
    <col min="16130" max="16131" width="25" style="3" customWidth="1"/>
    <col min="16132" max="16384" width="9.109375" style="3"/>
  </cols>
  <sheetData>
    <row r="1" spans="1:11">
      <c r="A1" s="1" t="str">
        <f>'Detailed Budget'!A2</f>
        <v>Annex 1</v>
      </c>
    </row>
    <row r="2" spans="1:11">
      <c r="A2" s="1" t="s">
        <v>20</v>
      </c>
    </row>
    <row r="3" spans="1:11">
      <c r="A3" s="1" t="str">
        <f>'Detailed Budget'!A4</f>
        <v>Subgrant SGR-IN-NNNNNN-NNN mNN SubName</v>
      </c>
    </row>
    <row r="5" spans="1:11" s="2" customFormat="1">
      <c r="A5" s="4"/>
      <c r="B5" s="8" t="s">
        <v>21</v>
      </c>
      <c r="C5" s="8" t="s">
        <v>22</v>
      </c>
      <c r="E5" s="13" t="s">
        <v>23</v>
      </c>
      <c r="F5" s="13" t="s">
        <v>24</v>
      </c>
      <c r="G5" s="13" t="s">
        <v>25</v>
      </c>
      <c r="H5" s="8" t="s">
        <v>26</v>
      </c>
    </row>
    <row r="6" spans="1:11">
      <c r="B6" s="200" t="s">
        <v>27</v>
      </c>
      <c r="C6" s="201" t="s">
        <v>27</v>
      </c>
      <c r="E6" s="5" t="s">
        <v>28</v>
      </c>
      <c r="F6" s="202">
        <f>'Detailed Budget'!L20</f>
        <v>1622000</v>
      </c>
      <c r="G6" s="202">
        <f>F6</f>
        <v>1622000</v>
      </c>
      <c r="H6" s="202">
        <f>'Detailed Budget'!R20</f>
        <v>0</v>
      </c>
    </row>
    <row r="7" spans="1:11" s="6" customFormat="1">
      <c r="B7" s="9"/>
      <c r="C7" s="9"/>
      <c r="E7" s="5" t="s">
        <v>29</v>
      </c>
      <c r="F7" s="202">
        <f>'Detailed Budget'!L29</f>
        <v>0</v>
      </c>
      <c r="G7" s="202">
        <f t="shared" ref="G7:G10" si="0">F7</f>
        <v>0</v>
      </c>
      <c r="H7" s="202">
        <f>'Detailed Budget'!R29</f>
        <v>0</v>
      </c>
    </row>
    <row r="8" spans="1:11">
      <c r="B8" s="8" t="s">
        <v>30</v>
      </c>
      <c r="C8" s="28"/>
      <c r="E8" s="5" t="s">
        <v>31</v>
      </c>
      <c r="F8" s="202">
        <f>'Detailed Budget'!L48</f>
        <v>0</v>
      </c>
      <c r="G8" s="202">
        <f t="shared" si="0"/>
        <v>0</v>
      </c>
      <c r="H8" s="202">
        <f>'Detailed Budget'!R48</f>
        <v>0</v>
      </c>
    </row>
    <row r="9" spans="1:11">
      <c r="B9" s="9"/>
      <c r="C9" s="9"/>
      <c r="E9" s="5" t="s">
        <v>32</v>
      </c>
      <c r="F9" s="202">
        <f>'Detailed Budget'!L53</f>
        <v>0</v>
      </c>
      <c r="G9" s="202">
        <f t="shared" si="0"/>
        <v>0</v>
      </c>
      <c r="H9" s="202">
        <f>'Detailed Budget'!R53</f>
        <v>0</v>
      </c>
    </row>
    <row r="10" spans="1:11">
      <c r="B10" s="8" t="s">
        <v>33</v>
      </c>
      <c r="C10" s="8" t="s">
        <v>34</v>
      </c>
      <c r="E10" s="5" t="s">
        <v>35</v>
      </c>
      <c r="F10" s="202">
        <f>'Detailed Budget'!L58</f>
        <v>0</v>
      </c>
      <c r="G10" s="202">
        <f t="shared" si="0"/>
        <v>0</v>
      </c>
      <c r="H10" s="202">
        <f>'Detailed Budget'!R58</f>
        <v>0</v>
      </c>
    </row>
    <row r="11" spans="1:11">
      <c r="B11" s="202">
        <f>F13</f>
        <v>1784200</v>
      </c>
      <c r="C11" s="202">
        <f>G13</f>
        <v>1784200</v>
      </c>
      <c r="E11" s="5" t="s">
        <v>36</v>
      </c>
      <c r="F11" s="202">
        <f>'Detailed Budget'!L111</f>
        <v>0</v>
      </c>
      <c r="G11" s="202">
        <f t="shared" ref="G11:G12" si="1">F11</f>
        <v>0</v>
      </c>
      <c r="H11" s="202">
        <f>'Detailed Budget'!R111</f>
        <v>0</v>
      </c>
    </row>
    <row r="12" spans="1:11" s="15" customFormat="1">
      <c r="B12" s="2"/>
      <c r="C12" s="2"/>
      <c r="E12" s="5" t="s">
        <v>37</v>
      </c>
      <c r="F12" s="202">
        <f>'Detailed Budget'!L116</f>
        <v>162200</v>
      </c>
      <c r="G12" s="202">
        <f t="shared" si="1"/>
        <v>162200</v>
      </c>
      <c r="H12" s="202">
        <f>'Detailed Budget'!R116</f>
        <v>0</v>
      </c>
    </row>
    <row r="13" spans="1:11">
      <c r="A13" s="3"/>
      <c r="B13" s="8" t="s">
        <v>38</v>
      </c>
      <c r="C13" s="34" t="e">
        <f>ROUND((C11/C8)*3,-2)</f>
        <v>#DIV/0!</v>
      </c>
      <c r="E13" s="7" t="s">
        <v>39</v>
      </c>
      <c r="F13" s="203">
        <f>SUM(F6:F12)</f>
        <v>1784200</v>
      </c>
      <c r="G13" s="203">
        <f>SUM(G6:G12)</f>
        <v>1784200</v>
      </c>
      <c r="H13" s="203">
        <f>SUM(H6:H12)</f>
        <v>0</v>
      </c>
    </row>
    <row r="14" spans="1:11" s="14" customFormat="1">
      <c r="B14" s="16"/>
      <c r="C14" s="35"/>
      <c r="E14" s="15"/>
      <c r="F14" s="17"/>
      <c r="G14" s="15"/>
      <c r="H14" s="3"/>
    </row>
    <row r="15" spans="1:11">
      <c r="B15" s="8" t="s">
        <v>40</v>
      </c>
      <c r="C15" s="36"/>
      <c r="F15" s="12"/>
      <c r="H15" s="14"/>
    </row>
    <row r="16" spans="1:11">
      <c r="B16" s="14"/>
      <c r="C16" s="14"/>
      <c r="E16" s="113" t="s">
        <v>41</v>
      </c>
      <c r="F16" s="113"/>
      <c r="I16" s="38"/>
      <c r="J16" s="39" t="s">
        <v>24</v>
      </c>
      <c r="K16" s="39" t="s">
        <v>25</v>
      </c>
    </row>
    <row r="17" spans="3:11">
      <c r="C17" s="37"/>
      <c r="E17" s="114" t="s">
        <v>42</v>
      </c>
      <c r="F17" s="115"/>
      <c r="I17" s="40" t="s">
        <v>43</v>
      </c>
      <c r="J17" s="204">
        <v>0</v>
      </c>
      <c r="K17" s="204">
        <v>0</v>
      </c>
    </row>
    <row r="18" spans="3:11">
      <c r="E18" s="114" t="s">
        <v>44</v>
      </c>
      <c r="F18" s="115"/>
      <c r="G18" s="6"/>
      <c r="I18" s="41" t="s">
        <v>45</v>
      </c>
      <c r="J18" s="204">
        <f>J19-J17</f>
        <v>1784200</v>
      </c>
      <c r="K18" s="204">
        <f>K19-K17</f>
        <v>1784200</v>
      </c>
    </row>
    <row r="19" spans="3:11">
      <c r="E19" s="114" t="s">
        <v>46</v>
      </c>
      <c r="F19" s="116" t="e">
        <f>F18/F17</f>
        <v>#DIV/0!</v>
      </c>
      <c r="I19" s="42" t="s">
        <v>47</v>
      </c>
      <c r="J19" s="205">
        <f>F13</f>
        <v>1784200</v>
      </c>
      <c r="K19" s="205">
        <f>G13</f>
        <v>1784200</v>
      </c>
    </row>
  </sheetData>
  <pageMargins left="1" right="1" top="1" bottom="1" header="0.5" footer="0.5"/>
  <pageSetup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26"/>
  <sheetViews>
    <sheetView topLeftCell="A7" zoomScaleNormal="100" workbookViewId="0">
      <selection activeCell="E12" sqref="E12"/>
    </sheetView>
  </sheetViews>
  <sheetFormatPr defaultColWidth="9.109375" defaultRowHeight="13.2"/>
  <cols>
    <col min="1" max="1" width="2.33203125" style="161" customWidth="1"/>
    <col min="2" max="2" width="91.6640625" style="181" customWidth="1"/>
    <col min="3" max="3" width="2" style="173" customWidth="1"/>
    <col min="4" max="4" width="8.88671875" style="173" customWidth="1"/>
    <col min="5" max="5" width="96" style="173" customWidth="1"/>
    <col min="6" max="16384" width="9.109375" style="173"/>
  </cols>
  <sheetData>
    <row r="1" spans="1:7" s="160" customFormat="1" ht="26.4">
      <c r="A1" s="168" t="s">
        <v>48</v>
      </c>
      <c r="B1" s="169"/>
      <c r="D1" s="170" t="s">
        <v>49</v>
      </c>
      <c r="E1" s="171" t="s">
        <v>50</v>
      </c>
    </row>
    <row r="2" spans="1:7" s="161" customFormat="1">
      <c r="A2" s="162"/>
      <c r="B2" s="163"/>
      <c r="D2" s="193" t="s">
        <v>51</v>
      </c>
      <c r="E2" s="196" t="s">
        <v>52</v>
      </c>
    </row>
    <row r="3" spans="1:7" s="161" customFormat="1" ht="13.2" customHeight="1">
      <c r="A3" s="162" t="s">
        <v>53</v>
      </c>
      <c r="B3" s="163"/>
      <c r="D3" s="194" t="s">
        <v>54</v>
      </c>
      <c r="E3" s="197" t="s">
        <v>55</v>
      </c>
    </row>
    <row r="4" spans="1:7" ht="13.2" customHeight="1">
      <c r="A4" s="184" t="s">
        <v>56</v>
      </c>
      <c r="B4" s="164" t="s">
        <v>57</v>
      </c>
      <c r="D4" s="194" t="s">
        <v>58</v>
      </c>
      <c r="E4" s="197" t="s">
        <v>59</v>
      </c>
    </row>
    <row r="5" spans="1:7" ht="13.2" customHeight="1">
      <c r="A5" s="184" t="s">
        <v>56</v>
      </c>
      <c r="B5" s="164" t="s">
        <v>60</v>
      </c>
      <c r="D5" s="194"/>
      <c r="E5" s="197" t="s">
        <v>61</v>
      </c>
    </row>
    <row r="6" spans="1:7" ht="13.2" customHeight="1">
      <c r="A6" s="184" t="s">
        <v>56</v>
      </c>
      <c r="B6" s="164" t="s">
        <v>62</v>
      </c>
      <c r="D6" s="194"/>
      <c r="E6" s="197" t="s">
        <v>63</v>
      </c>
    </row>
    <row r="7" spans="1:7" ht="25.95" customHeight="1">
      <c r="A7" s="184" t="s">
        <v>56</v>
      </c>
      <c r="B7" s="164" t="s">
        <v>64</v>
      </c>
      <c r="D7" s="194" t="s">
        <v>65</v>
      </c>
      <c r="E7" s="197" t="s">
        <v>66</v>
      </c>
    </row>
    <row r="8" spans="1:7" ht="13.2" customHeight="1">
      <c r="A8" s="184" t="s">
        <v>56</v>
      </c>
      <c r="B8" s="164" t="s">
        <v>67</v>
      </c>
      <c r="D8" s="195" t="s">
        <v>68</v>
      </c>
      <c r="E8" s="198" t="s">
        <v>69</v>
      </c>
    </row>
    <row r="9" spans="1:7" ht="13.2" customHeight="1">
      <c r="A9" s="184" t="s">
        <v>56</v>
      </c>
      <c r="B9" s="164" t="s">
        <v>70</v>
      </c>
    </row>
    <row r="10" spans="1:7" s="176" customFormat="1" ht="39" customHeight="1">
      <c r="A10" s="184" t="s">
        <v>56</v>
      </c>
      <c r="B10" s="164" t="s">
        <v>218</v>
      </c>
      <c r="C10" s="174"/>
      <c r="D10" s="182" t="s">
        <v>71</v>
      </c>
      <c r="E10" s="183"/>
      <c r="F10" s="175"/>
      <c r="G10" s="175"/>
    </row>
    <row r="11" spans="1:7" s="176" customFormat="1" ht="40.200000000000003" customHeight="1">
      <c r="A11" s="184" t="s">
        <v>56</v>
      </c>
      <c r="B11" s="164" t="s">
        <v>72</v>
      </c>
      <c r="C11" s="174"/>
      <c r="D11" s="191" t="s">
        <v>73</v>
      </c>
      <c r="E11" s="177" t="s">
        <v>74</v>
      </c>
      <c r="F11" s="175"/>
      <c r="G11" s="175"/>
    </row>
    <row r="12" spans="1:7" s="176" customFormat="1" ht="13.2" customHeight="1">
      <c r="A12" s="184" t="s">
        <v>56</v>
      </c>
      <c r="B12" s="164" t="s">
        <v>75</v>
      </c>
      <c r="C12" s="174"/>
      <c r="D12" s="172"/>
      <c r="E12" s="187" t="s">
        <v>76</v>
      </c>
      <c r="F12" s="175"/>
      <c r="G12" s="175"/>
    </row>
    <row r="13" spans="1:7">
      <c r="A13" s="162"/>
      <c r="B13" s="177"/>
      <c r="D13" s="172"/>
      <c r="E13" s="186"/>
    </row>
    <row r="14" spans="1:7" ht="39.6">
      <c r="A14" s="165" t="s">
        <v>77</v>
      </c>
      <c r="B14" s="177"/>
      <c r="D14" s="191" t="s">
        <v>78</v>
      </c>
      <c r="E14" s="187" t="s">
        <v>79</v>
      </c>
    </row>
    <row r="15" spans="1:7" ht="13.2" customHeight="1">
      <c r="A15" s="184" t="s">
        <v>56</v>
      </c>
      <c r="B15" s="179" t="s">
        <v>80</v>
      </c>
      <c r="D15" s="192"/>
      <c r="E15" s="187" t="s">
        <v>81</v>
      </c>
    </row>
    <row r="16" spans="1:7" ht="29.4" customHeight="1">
      <c r="A16" s="185"/>
      <c r="B16" s="178" t="s">
        <v>82</v>
      </c>
      <c r="D16" s="162"/>
      <c r="E16" s="187" t="s">
        <v>83</v>
      </c>
    </row>
    <row r="17" spans="1:7" ht="31.95" customHeight="1">
      <c r="A17" s="185"/>
      <c r="B17" s="178" t="s">
        <v>84</v>
      </c>
      <c r="D17" s="191" t="s">
        <v>85</v>
      </c>
      <c r="E17" s="177" t="s">
        <v>86</v>
      </c>
    </row>
    <row r="18" spans="1:7" ht="30.6" customHeight="1">
      <c r="A18" s="185"/>
      <c r="B18" s="178" t="s">
        <v>87</v>
      </c>
      <c r="D18" s="162"/>
      <c r="E18" s="186" t="s">
        <v>88</v>
      </c>
    </row>
    <row r="19" spans="1:7" ht="105.6">
      <c r="A19" s="184" t="s">
        <v>56</v>
      </c>
      <c r="B19" s="178" t="s">
        <v>89</v>
      </c>
      <c r="D19" s="162"/>
      <c r="E19" s="186" t="s">
        <v>90</v>
      </c>
    </row>
    <row r="20" spans="1:7" s="176" customFormat="1" ht="13.2" customHeight="1">
      <c r="A20" s="184"/>
      <c r="B20" s="164" t="s">
        <v>91</v>
      </c>
      <c r="C20" s="174"/>
      <c r="D20" s="191" t="s">
        <v>92</v>
      </c>
      <c r="E20" s="190" t="s">
        <v>93</v>
      </c>
      <c r="F20" s="175"/>
      <c r="G20" s="175"/>
    </row>
    <row r="21" spans="1:7" ht="39.6">
      <c r="A21" s="162"/>
      <c r="B21" s="177" t="s">
        <v>94</v>
      </c>
      <c r="D21" s="199" t="s">
        <v>95</v>
      </c>
      <c r="E21" s="190" t="s">
        <v>93</v>
      </c>
    </row>
    <row r="22" spans="1:7" ht="92.4">
      <c r="A22" s="162"/>
      <c r="B22" s="177" t="s">
        <v>96</v>
      </c>
      <c r="D22" s="172"/>
      <c r="E22" s="190" t="s">
        <v>97</v>
      </c>
    </row>
    <row r="23" spans="1:7" ht="92.4">
      <c r="A23" s="167"/>
      <c r="B23" s="180" t="s">
        <v>98</v>
      </c>
      <c r="D23" s="162"/>
      <c r="E23" s="190" t="s">
        <v>99</v>
      </c>
    </row>
    <row r="24" spans="1:7">
      <c r="D24" s="162"/>
      <c r="E24" s="166"/>
    </row>
    <row r="25" spans="1:7" ht="39.6">
      <c r="D25" s="162"/>
      <c r="E25" s="190" t="s">
        <v>100</v>
      </c>
    </row>
    <row r="26" spans="1:7">
      <c r="D26" s="167"/>
      <c r="E26" s="180"/>
    </row>
  </sheetData>
  <pageMargins left="1" right="1" top="1" bottom="1" header="0.5" footer="0.5"/>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U119"/>
  <sheetViews>
    <sheetView tabSelected="1" zoomScale="70" zoomScaleNormal="70" zoomScaleSheetLayoutView="70" workbookViewId="0">
      <selection activeCell="G1" sqref="G1:K1048576"/>
    </sheetView>
  </sheetViews>
  <sheetFormatPr defaultColWidth="29.33203125" defaultRowHeight="15.6" outlineLevelCol="1"/>
  <cols>
    <col min="1" max="1" width="37" style="48" customWidth="1"/>
    <col min="2" max="2" width="6.88671875" style="45" bestFit="1" customWidth="1" outlineLevel="1"/>
    <col min="3" max="3" width="4.6640625" style="45" bestFit="1" customWidth="1" outlineLevel="1"/>
    <col min="4" max="4" width="6.33203125" style="44" bestFit="1" customWidth="1" outlineLevel="1"/>
    <col min="5" max="5" width="12.88671875" style="46" customWidth="1" outlineLevel="1"/>
    <col min="6" max="6" width="17.44140625" style="46" customWidth="1"/>
    <col min="7" max="7" width="7.33203125" style="45" hidden="1" customWidth="1" outlineLevel="1"/>
    <col min="8" max="8" width="6" style="45" hidden="1" customWidth="1" outlineLevel="1"/>
    <col min="9" max="9" width="5.6640625" style="44" hidden="1" customWidth="1" outlineLevel="1"/>
    <col min="10" max="10" width="12.88671875" style="46" hidden="1" customWidth="1" outlineLevel="1"/>
    <col min="11" max="11" width="3.77734375" style="46" hidden="1" customWidth="1" collapsed="1"/>
    <col min="12" max="12" width="17.109375" style="47" bestFit="1" customWidth="1"/>
    <col min="13" max="13" width="6.88671875" style="45" bestFit="1" customWidth="1" outlineLevel="1"/>
    <col min="14" max="14" width="4.6640625" style="45" bestFit="1" customWidth="1" outlineLevel="1"/>
    <col min="15" max="15" width="5.6640625" style="44" bestFit="1" customWidth="1" outlineLevel="1"/>
    <col min="16" max="16" width="12.6640625" style="46" customWidth="1" outlineLevel="1"/>
    <col min="17" max="17" width="12" style="46" customWidth="1"/>
    <col min="18" max="18" width="10.6640625" style="47" customWidth="1"/>
    <col min="19" max="19" width="17.109375" style="47" bestFit="1" customWidth="1"/>
    <col min="20" max="20" width="63.44140625" style="48" bestFit="1" customWidth="1"/>
    <col min="21" max="21" width="78.44140625" style="137" customWidth="1"/>
    <col min="22" max="16384" width="29.33203125" style="48"/>
  </cols>
  <sheetData>
    <row r="1" spans="1:21">
      <c r="A1" s="43" t="s">
        <v>101</v>
      </c>
      <c r="U1" s="136" t="s">
        <v>102</v>
      </c>
    </row>
    <row r="2" spans="1:21">
      <c r="A2" s="49" t="s">
        <v>103</v>
      </c>
      <c r="U2" s="136" t="s">
        <v>104</v>
      </c>
    </row>
    <row r="3" spans="1:21">
      <c r="A3" s="49" t="s">
        <v>105</v>
      </c>
      <c r="G3" s="50"/>
      <c r="M3" s="50"/>
      <c r="U3" s="136" t="s">
        <v>106</v>
      </c>
    </row>
    <row r="4" spans="1:21">
      <c r="A4" s="49" t="s">
        <v>107</v>
      </c>
      <c r="B4" s="51"/>
      <c r="G4" s="100" t="s">
        <v>108</v>
      </c>
      <c r="H4" s="52">
        <v>1.0249999999999999</v>
      </c>
      <c r="M4" s="100"/>
      <c r="N4" s="112"/>
      <c r="U4" s="136" t="s">
        <v>109</v>
      </c>
    </row>
    <row r="5" spans="1:21">
      <c r="B5" s="53"/>
      <c r="C5" s="53"/>
      <c r="D5" s="54"/>
      <c r="G5" s="53"/>
      <c r="H5" s="53"/>
      <c r="I5" s="54"/>
      <c r="M5" s="53"/>
      <c r="N5" s="53"/>
      <c r="O5" s="54"/>
      <c r="U5" s="136"/>
    </row>
    <row r="6" spans="1:21" s="55" customFormat="1">
      <c r="A6" s="142" t="s">
        <v>110</v>
      </c>
      <c r="B6" s="143"/>
      <c r="C6" s="144"/>
      <c r="D6" s="144"/>
      <c r="E6" s="145"/>
      <c r="F6" s="146"/>
      <c r="G6" s="143" t="s">
        <v>111</v>
      </c>
      <c r="H6" s="144"/>
      <c r="I6" s="144"/>
      <c r="J6" s="145"/>
      <c r="K6" s="146" t="s">
        <v>111</v>
      </c>
      <c r="L6" s="147" t="s">
        <v>112</v>
      </c>
      <c r="M6" s="143" t="s">
        <v>26</v>
      </c>
      <c r="N6" s="144"/>
      <c r="O6" s="144"/>
      <c r="P6" s="145"/>
      <c r="Q6" s="146"/>
      <c r="R6" s="147" t="s">
        <v>112</v>
      </c>
      <c r="S6" s="147" t="s">
        <v>112</v>
      </c>
      <c r="T6" s="142" t="s">
        <v>113</v>
      </c>
    </row>
    <row r="7" spans="1:21" s="56" customFormat="1" ht="18" customHeight="1">
      <c r="A7" s="148"/>
      <c r="B7" s="149" t="s">
        <v>114</v>
      </c>
      <c r="C7" s="150" t="s">
        <v>115</v>
      </c>
      <c r="D7" s="150" t="s">
        <v>58</v>
      </c>
      <c r="E7" s="151" t="s">
        <v>116</v>
      </c>
      <c r="F7" s="152" t="s">
        <v>117</v>
      </c>
      <c r="G7" s="149" t="s">
        <v>114</v>
      </c>
      <c r="H7" s="150" t="s">
        <v>115</v>
      </c>
      <c r="I7" s="150" t="s">
        <v>58</v>
      </c>
      <c r="J7" s="151" t="s">
        <v>116</v>
      </c>
      <c r="K7" s="152" t="s">
        <v>117</v>
      </c>
      <c r="L7" s="153" t="s">
        <v>118</v>
      </c>
      <c r="M7" s="149" t="s">
        <v>114</v>
      </c>
      <c r="N7" s="150" t="s">
        <v>115</v>
      </c>
      <c r="O7" s="150" t="s">
        <v>58</v>
      </c>
      <c r="P7" s="151" t="s">
        <v>116</v>
      </c>
      <c r="Q7" s="152" t="s">
        <v>119</v>
      </c>
      <c r="R7" s="153" t="s">
        <v>120</v>
      </c>
      <c r="S7" s="153" t="s">
        <v>121</v>
      </c>
      <c r="T7" s="148" t="s">
        <v>122</v>
      </c>
      <c r="U7" s="189" t="s">
        <v>123</v>
      </c>
    </row>
    <row r="8" spans="1:21" s="56" customFormat="1">
      <c r="A8" s="154"/>
      <c r="B8" s="155"/>
      <c r="C8" s="156"/>
      <c r="D8" s="156"/>
      <c r="E8" s="157"/>
      <c r="F8" s="158" t="s">
        <v>120</v>
      </c>
      <c r="G8" s="155"/>
      <c r="H8" s="156"/>
      <c r="I8" s="156"/>
      <c r="J8" s="157"/>
      <c r="K8" s="158" t="s">
        <v>120</v>
      </c>
      <c r="L8" s="159" t="s">
        <v>120</v>
      </c>
      <c r="M8" s="155"/>
      <c r="N8" s="156"/>
      <c r="O8" s="156"/>
      <c r="P8" s="157"/>
      <c r="Q8" s="158" t="s">
        <v>124</v>
      </c>
      <c r="R8" s="159" t="s">
        <v>124</v>
      </c>
      <c r="S8" s="159" t="s">
        <v>120</v>
      </c>
      <c r="T8" s="154" t="s">
        <v>125</v>
      </c>
      <c r="U8" s="137"/>
    </row>
    <row r="9" spans="1:21" s="57" customFormat="1">
      <c r="A9" s="80" t="s">
        <v>126</v>
      </c>
      <c r="B9" s="65"/>
      <c r="C9" s="53"/>
      <c r="D9" s="117"/>
      <c r="E9" s="118"/>
      <c r="F9" s="70"/>
      <c r="G9" s="65"/>
      <c r="H9" s="53"/>
      <c r="I9" s="117"/>
      <c r="J9" s="118"/>
      <c r="K9" s="70"/>
      <c r="L9" s="119"/>
      <c r="M9" s="65"/>
      <c r="N9" s="53"/>
      <c r="O9" s="117"/>
      <c r="P9" s="118"/>
      <c r="Q9" s="70"/>
      <c r="R9" s="119"/>
      <c r="S9" s="119"/>
      <c r="T9" s="68"/>
      <c r="U9" s="137"/>
    </row>
    <row r="10" spans="1:21" s="57" customFormat="1" ht="46.8">
      <c r="A10" s="120" t="s">
        <v>127</v>
      </c>
      <c r="B10" s="65"/>
      <c r="C10" s="53"/>
      <c r="D10" s="101"/>
      <c r="E10" s="102"/>
      <c r="F10" s="70"/>
      <c r="G10" s="65"/>
      <c r="H10" s="53"/>
      <c r="I10" s="101"/>
      <c r="J10" s="118"/>
      <c r="K10" s="70"/>
      <c r="L10" s="119"/>
      <c r="M10" s="65"/>
      <c r="N10" s="53"/>
      <c r="O10" s="101"/>
      <c r="P10" s="118"/>
      <c r="Q10" s="70"/>
      <c r="R10" s="119"/>
      <c r="S10" s="119"/>
      <c r="T10" s="106"/>
      <c r="U10" s="136" t="s">
        <v>128</v>
      </c>
    </row>
    <row r="11" spans="1:21">
      <c r="A11" s="108" t="s">
        <v>129</v>
      </c>
      <c r="B11" s="135" t="s">
        <v>130</v>
      </c>
      <c r="C11" s="107">
        <v>6</v>
      </c>
      <c r="D11" s="60">
        <v>1</v>
      </c>
      <c r="E11" s="63">
        <v>150000</v>
      </c>
      <c r="F11" s="59">
        <f>C11*D11*E11</f>
        <v>900000</v>
      </c>
      <c r="G11" s="135" t="str">
        <f>B11</f>
        <v>month</v>
      </c>
      <c r="H11" s="107">
        <v>12</v>
      </c>
      <c r="I11" s="60">
        <v>0</v>
      </c>
      <c r="J11" s="63">
        <v>0</v>
      </c>
      <c r="K11" s="59">
        <f t="shared" ref="K11:K13" si="0">H11*I11*J11</f>
        <v>0</v>
      </c>
      <c r="L11" s="121">
        <f>F11+K11</f>
        <v>900000</v>
      </c>
      <c r="M11" s="140" t="str">
        <f>G11</f>
        <v>month</v>
      </c>
      <c r="N11" s="109">
        <v>6</v>
      </c>
      <c r="O11" s="110">
        <v>0</v>
      </c>
      <c r="P11" s="111">
        <f>E11</f>
        <v>150000</v>
      </c>
      <c r="Q11" s="59">
        <f t="shared" ref="Q11:Q15" si="1">N11*O11*P11</f>
        <v>0</v>
      </c>
      <c r="R11" s="121">
        <f>Q11</f>
        <v>0</v>
      </c>
      <c r="S11" s="121">
        <f>L11+R11</f>
        <v>900000</v>
      </c>
      <c r="T11" s="188"/>
      <c r="U11" s="137" t="s">
        <v>131</v>
      </c>
    </row>
    <row r="12" spans="1:21">
      <c r="A12" s="108" t="s">
        <v>132</v>
      </c>
      <c r="B12" s="135" t="s">
        <v>130</v>
      </c>
      <c r="C12" s="107">
        <v>6</v>
      </c>
      <c r="D12" s="60">
        <v>1</v>
      </c>
      <c r="E12" s="63">
        <v>100000</v>
      </c>
      <c r="F12" s="59">
        <f t="shared" ref="F12:F13" si="2">C12*D12*E12</f>
        <v>600000</v>
      </c>
      <c r="G12" s="135" t="str">
        <f t="shared" ref="G12:G13" si="3">B12</f>
        <v>month</v>
      </c>
      <c r="H12" s="107">
        <v>12</v>
      </c>
      <c r="I12" s="60">
        <v>0</v>
      </c>
      <c r="J12" s="63">
        <v>0</v>
      </c>
      <c r="K12" s="59">
        <f t="shared" si="0"/>
        <v>0</v>
      </c>
      <c r="L12" s="121">
        <f>F12+K12</f>
        <v>600000</v>
      </c>
      <c r="M12" s="140" t="str">
        <f>G12</f>
        <v>month</v>
      </c>
      <c r="N12" s="109">
        <v>6</v>
      </c>
      <c r="O12" s="110">
        <v>0</v>
      </c>
      <c r="P12" s="111">
        <f>E12</f>
        <v>100000</v>
      </c>
      <c r="Q12" s="59">
        <f t="shared" si="1"/>
        <v>0</v>
      </c>
      <c r="R12" s="121">
        <f>Q12</f>
        <v>0</v>
      </c>
      <c r="S12" s="121">
        <f>L12+R12</f>
        <v>600000</v>
      </c>
      <c r="T12" s="188"/>
      <c r="U12" s="137" t="s">
        <v>131</v>
      </c>
    </row>
    <row r="13" spans="1:21">
      <c r="A13" s="108" t="s">
        <v>133</v>
      </c>
      <c r="B13" s="135" t="s">
        <v>130</v>
      </c>
      <c r="C13" s="107">
        <v>6</v>
      </c>
      <c r="D13" s="60">
        <v>0.4</v>
      </c>
      <c r="E13" s="63">
        <v>50000</v>
      </c>
      <c r="F13" s="59">
        <f t="shared" si="2"/>
        <v>120000.00000000001</v>
      </c>
      <c r="G13" s="135" t="str">
        <f t="shared" si="3"/>
        <v>month</v>
      </c>
      <c r="H13" s="107">
        <v>12</v>
      </c>
      <c r="I13" s="60">
        <v>0</v>
      </c>
      <c r="J13" s="63">
        <v>0</v>
      </c>
      <c r="K13" s="59">
        <f t="shared" si="0"/>
        <v>0</v>
      </c>
      <c r="L13" s="121">
        <f>F13+K13</f>
        <v>120000.00000000001</v>
      </c>
      <c r="M13" s="140" t="str">
        <f>G13</f>
        <v>month</v>
      </c>
      <c r="N13" s="109">
        <v>6</v>
      </c>
      <c r="O13" s="110">
        <v>0</v>
      </c>
      <c r="P13" s="111">
        <f>E13</f>
        <v>50000</v>
      </c>
      <c r="Q13" s="59">
        <f t="shared" si="1"/>
        <v>0</v>
      </c>
      <c r="R13" s="121">
        <f>Q13</f>
        <v>0</v>
      </c>
      <c r="S13" s="121">
        <f>L13+R13</f>
        <v>120000.00000000001</v>
      </c>
      <c r="T13" s="188"/>
      <c r="U13" s="137" t="s">
        <v>131</v>
      </c>
    </row>
    <row r="14" spans="1:21">
      <c r="A14" s="108" t="s">
        <v>134</v>
      </c>
      <c r="B14" s="135" t="s">
        <v>130</v>
      </c>
      <c r="C14" s="107">
        <v>0</v>
      </c>
      <c r="D14" s="60">
        <v>0</v>
      </c>
      <c r="E14" s="63">
        <v>0</v>
      </c>
      <c r="F14" s="59">
        <f>C14*D14*E130</f>
        <v>0</v>
      </c>
      <c r="G14" s="135" t="str">
        <f t="shared" ref="G14:G15" si="4">B14</f>
        <v>month</v>
      </c>
      <c r="H14" s="107">
        <v>0</v>
      </c>
      <c r="I14" s="60">
        <v>0</v>
      </c>
      <c r="J14" s="63">
        <v>0</v>
      </c>
      <c r="K14" s="59">
        <f>H14*I14*J14</f>
        <v>0</v>
      </c>
      <c r="L14" s="121">
        <f>F14+K14</f>
        <v>0</v>
      </c>
      <c r="M14" s="140" t="str">
        <f>G14</f>
        <v>month</v>
      </c>
      <c r="N14" s="109">
        <v>0</v>
      </c>
      <c r="O14" s="110">
        <v>0</v>
      </c>
      <c r="P14" s="111">
        <f>E14</f>
        <v>0</v>
      </c>
      <c r="Q14" s="59">
        <f t="shared" si="1"/>
        <v>0</v>
      </c>
      <c r="R14" s="121">
        <f>Q14</f>
        <v>0</v>
      </c>
      <c r="S14" s="121">
        <f>L14+R14</f>
        <v>0</v>
      </c>
      <c r="T14" s="188"/>
      <c r="U14" s="137" t="s">
        <v>131</v>
      </c>
    </row>
    <row r="15" spans="1:21">
      <c r="A15" s="108" t="s">
        <v>134</v>
      </c>
      <c r="B15" s="135" t="s">
        <v>130</v>
      </c>
      <c r="C15" s="107">
        <v>0</v>
      </c>
      <c r="D15" s="60">
        <v>0</v>
      </c>
      <c r="E15" s="63">
        <v>0</v>
      </c>
      <c r="F15" s="59">
        <f t="shared" ref="F15" si="5">C15*D15*E15</f>
        <v>0</v>
      </c>
      <c r="G15" s="135" t="str">
        <f t="shared" si="4"/>
        <v>month</v>
      </c>
      <c r="H15" s="107">
        <v>0</v>
      </c>
      <c r="I15" s="60">
        <v>0</v>
      </c>
      <c r="J15" s="63">
        <f t="shared" ref="J15" si="6">E15*$H$4</f>
        <v>0</v>
      </c>
      <c r="K15" s="59">
        <f t="shared" ref="K14:K15" si="7">H15*I15*J15</f>
        <v>0</v>
      </c>
      <c r="L15" s="121">
        <f>F15+K15</f>
        <v>0</v>
      </c>
      <c r="M15" s="140" t="str">
        <f>G15</f>
        <v>month</v>
      </c>
      <c r="N15" s="109">
        <v>0</v>
      </c>
      <c r="O15" s="110">
        <v>0</v>
      </c>
      <c r="P15" s="111">
        <f>E15</f>
        <v>0</v>
      </c>
      <c r="Q15" s="59">
        <f t="shared" si="1"/>
        <v>0</v>
      </c>
      <c r="R15" s="121">
        <f>Q15</f>
        <v>0</v>
      </c>
      <c r="S15" s="121">
        <f>L15+R15</f>
        <v>0</v>
      </c>
      <c r="T15" s="188"/>
      <c r="U15" s="137" t="s">
        <v>131</v>
      </c>
    </row>
    <row r="16" spans="1:21" ht="31.2">
      <c r="A16" s="104"/>
      <c r="B16" s="58"/>
      <c r="D16" s="101"/>
      <c r="E16" s="102"/>
      <c r="F16" s="59"/>
      <c r="G16" s="58"/>
      <c r="I16" s="101"/>
      <c r="J16" s="102"/>
      <c r="K16" s="59"/>
      <c r="L16" s="121"/>
      <c r="M16" s="58"/>
      <c r="O16" s="101"/>
      <c r="P16" s="103"/>
      <c r="Q16" s="59"/>
      <c r="R16" s="121"/>
      <c r="S16" s="121"/>
      <c r="T16" s="106"/>
      <c r="U16" s="136" t="s">
        <v>135</v>
      </c>
    </row>
    <row r="17" spans="1:21">
      <c r="A17" s="120" t="s">
        <v>136</v>
      </c>
      <c r="B17" s="58"/>
      <c r="D17" s="101"/>
      <c r="E17" s="102"/>
      <c r="F17" s="59"/>
      <c r="G17" s="58"/>
      <c r="I17" s="101"/>
      <c r="J17" s="102"/>
      <c r="K17" s="59"/>
      <c r="L17" s="121"/>
      <c r="M17" s="58"/>
      <c r="O17" s="101"/>
      <c r="P17" s="102"/>
      <c r="Q17" s="59"/>
      <c r="R17" s="121"/>
      <c r="S17" s="121"/>
      <c r="T17" s="106"/>
      <c r="U17" s="137" t="s">
        <v>137</v>
      </c>
    </row>
    <row r="18" spans="1:21">
      <c r="A18" s="108" t="s">
        <v>138</v>
      </c>
      <c r="B18" s="135" t="s">
        <v>139</v>
      </c>
      <c r="C18" s="107">
        <v>10</v>
      </c>
      <c r="D18" s="60">
        <v>1</v>
      </c>
      <c r="E18" s="63">
        <v>200</v>
      </c>
      <c r="F18" s="59">
        <f>C18*E18</f>
        <v>2000</v>
      </c>
      <c r="G18" s="135" t="str">
        <f t="shared" ref="G18:G19" si="8">B18</f>
        <v>day</v>
      </c>
      <c r="H18" s="107">
        <v>0</v>
      </c>
      <c r="I18" s="60"/>
      <c r="J18" s="63">
        <v>0</v>
      </c>
      <c r="K18" s="59">
        <f>H18*J18</f>
        <v>0</v>
      </c>
      <c r="L18" s="121">
        <f>F18+K18</f>
        <v>2000</v>
      </c>
      <c r="M18" s="140" t="str">
        <f>G18</f>
        <v>day</v>
      </c>
      <c r="N18" s="109">
        <v>0</v>
      </c>
      <c r="O18" s="110"/>
      <c r="P18" s="111">
        <f>E18</f>
        <v>200</v>
      </c>
      <c r="Q18" s="59">
        <f>N18*P18</f>
        <v>0</v>
      </c>
      <c r="R18" s="121">
        <f>Q18</f>
        <v>0</v>
      </c>
      <c r="S18" s="121">
        <f>L18+R18</f>
        <v>2000</v>
      </c>
      <c r="T18" s="188"/>
      <c r="U18" s="137" t="s">
        <v>140</v>
      </c>
    </row>
    <row r="19" spans="1:21">
      <c r="A19" s="108" t="s">
        <v>141</v>
      </c>
      <c r="B19" s="135" t="s">
        <v>139</v>
      </c>
      <c r="C19" s="107">
        <v>0</v>
      </c>
      <c r="D19" s="60"/>
      <c r="E19" s="63">
        <v>0</v>
      </c>
      <c r="F19" s="59">
        <f>C19*E19</f>
        <v>0</v>
      </c>
      <c r="G19" s="135" t="str">
        <f t="shared" si="8"/>
        <v>day</v>
      </c>
      <c r="H19" s="107">
        <v>0</v>
      </c>
      <c r="I19" s="60"/>
      <c r="J19" s="63">
        <f>E19</f>
        <v>0</v>
      </c>
      <c r="K19" s="59">
        <f>H19*J19</f>
        <v>0</v>
      </c>
      <c r="L19" s="121">
        <f>F19+K19</f>
        <v>0</v>
      </c>
      <c r="M19" s="140" t="str">
        <f>G19</f>
        <v>day</v>
      </c>
      <c r="N19" s="109">
        <v>0</v>
      </c>
      <c r="O19" s="110"/>
      <c r="P19" s="111">
        <f>E19</f>
        <v>0</v>
      </c>
      <c r="Q19" s="59">
        <f>N19*P19</f>
        <v>0</v>
      </c>
      <c r="R19" s="121">
        <f>Q19</f>
        <v>0</v>
      </c>
      <c r="S19" s="121">
        <f>L19+R19</f>
        <v>0</v>
      </c>
      <c r="T19" s="188"/>
      <c r="U19" s="137" t="s">
        <v>140</v>
      </c>
    </row>
    <row r="20" spans="1:21" s="57" customFormat="1" ht="16.2">
      <c r="A20" s="64" t="s">
        <v>142</v>
      </c>
      <c r="B20" s="65"/>
      <c r="C20" s="45"/>
      <c r="D20" s="101"/>
      <c r="E20" s="102"/>
      <c r="F20" s="67">
        <f>SUM(F11:F19)</f>
        <v>1622000</v>
      </c>
      <c r="G20" s="65"/>
      <c r="H20" s="45"/>
      <c r="I20" s="101"/>
      <c r="J20" s="102"/>
      <c r="K20" s="67">
        <f>SUM(K11:K19)</f>
        <v>0</v>
      </c>
      <c r="L20" s="122">
        <f>SUM(L11:L19)</f>
        <v>1622000</v>
      </c>
      <c r="M20" s="65"/>
      <c r="N20" s="45"/>
      <c r="O20" s="101"/>
      <c r="P20" s="66"/>
      <c r="Q20" s="67">
        <f>SUM(Q11:Q19)</f>
        <v>0</v>
      </c>
      <c r="R20" s="122">
        <f>SUM(R11:R19)</f>
        <v>0</v>
      </c>
      <c r="S20" s="122">
        <f>SUM(S11:S19)</f>
        <v>1622000</v>
      </c>
      <c r="T20" s="106"/>
      <c r="U20" s="136"/>
    </row>
    <row r="21" spans="1:21">
      <c r="A21" s="69"/>
      <c r="B21" s="58"/>
      <c r="D21" s="101"/>
      <c r="E21" s="102"/>
      <c r="F21" s="70"/>
      <c r="G21" s="58"/>
      <c r="I21" s="101"/>
      <c r="J21" s="102"/>
      <c r="K21" s="70"/>
      <c r="L21" s="123"/>
      <c r="M21" s="58"/>
      <c r="O21" s="101"/>
      <c r="Q21" s="70"/>
      <c r="R21" s="123"/>
      <c r="S21" s="123"/>
      <c r="T21" s="62"/>
    </row>
    <row r="22" spans="1:21" ht="15.6" customHeight="1">
      <c r="A22" s="124" t="s">
        <v>29</v>
      </c>
      <c r="B22" s="58"/>
      <c r="E22" s="44"/>
      <c r="F22" s="70"/>
      <c r="G22" s="58"/>
      <c r="J22" s="44"/>
      <c r="K22" s="70"/>
      <c r="L22" s="123"/>
      <c r="M22" s="58"/>
      <c r="O22" s="45"/>
      <c r="Q22" s="70"/>
      <c r="R22" s="123"/>
      <c r="S22" s="123"/>
      <c r="T22" s="62"/>
      <c r="U22" s="136" t="s">
        <v>143</v>
      </c>
    </row>
    <row r="23" spans="1:21">
      <c r="A23" s="125" t="s">
        <v>144</v>
      </c>
      <c r="B23" s="58"/>
      <c r="E23" s="44"/>
      <c r="F23" s="70"/>
      <c r="G23" s="58"/>
      <c r="J23" s="44"/>
      <c r="K23" s="70"/>
      <c r="L23" s="123"/>
      <c r="M23" s="58"/>
      <c r="O23" s="45"/>
      <c r="Q23" s="70"/>
      <c r="R23" s="123"/>
      <c r="S23" s="123"/>
      <c r="T23" s="62"/>
      <c r="U23" s="136" t="s">
        <v>145</v>
      </c>
    </row>
    <row r="24" spans="1:21">
      <c r="A24" s="108" t="s">
        <v>146</v>
      </c>
      <c r="B24" s="135" t="s">
        <v>147</v>
      </c>
      <c r="C24" s="107">
        <v>0</v>
      </c>
      <c r="D24" s="101"/>
      <c r="E24" s="63">
        <v>0</v>
      </c>
      <c r="F24" s="59">
        <f>C24*E24</f>
        <v>0</v>
      </c>
      <c r="G24" s="135" t="str">
        <f t="shared" ref="G24:G28" si="9">B24</f>
        <v>trip</v>
      </c>
      <c r="H24" s="107">
        <v>0</v>
      </c>
      <c r="I24" s="101"/>
      <c r="J24" s="63">
        <f t="shared" ref="J24:J28" si="10">E24</f>
        <v>0</v>
      </c>
      <c r="K24" s="59">
        <f>H24*J24</f>
        <v>0</v>
      </c>
      <c r="L24" s="121">
        <f>F24+K24</f>
        <v>0</v>
      </c>
      <c r="M24" s="140" t="str">
        <f>G24</f>
        <v>trip</v>
      </c>
      <c r="N24" s="109">
        <v>0</v>
      </c>
      <c r="O24" s="101"/>
      <c r="P24" s="111">
        <f>E24</f>
        <v>0</v>
      </c>
      <c r="Q24" s="59">
        <f>N24*P24</f>
        <v>0</v>
      </c>
      <c r="R24" s="121">
        <f>Q24</f>
        <v>0</v>
      </c>
      <c r="S24" s="121">
        <f>L24+R24</f>
        <v>0</v>
      </c>
      <c r="T24" s="188"/>
      <c r="U24" s="137" t="s">
        <v>148</v>
      </c>
    </row>
    <row r="25" spans="1:21">
      <c r="A25" s="108" t="s">
        <v>149</v>
      </c>
      <c r="B25" s="135" t="s">
        <v>147</v>
      </c>
      <c r="C25" s="107">
        <v>0</v>
      </c>
      <c r="D25" s="101"/>
      <c r="E25" s="63">
        <v>0</v>
      </c>
      <c r="F25" s="59">
        <f>C25*E25</f>
        <v>0</v>
      </c>
      <c r="G25" s="135" t="str">
        <f t="shared" si="9"/>
        <v>trip</v>
      </c>
      <c r="H25" s="107">
        <v>0</v>
      </c>
      <c r="I25" s="101"/>
      <c r="J25" s="63">
        <f t="shared" si="10"/>
        <v>0</v>
      </c>
      <c r="K25" s="59">
        <f>H25*J25</f>
        <v>0</v>
      </c>
      <c r="L25" s="121">
        <f>F25+K25</f>
        <v>0</v>
      </c>
      <c r="M25" s="140" t="str">
        <f>G25</f>
        <v>trip</v>
      </c>
      <c r="N25" s="109">
        <v>0</v>
      </c>
      <c r="O25" s="101"/>
      <c r="P25" s="111">
        <f>E25</f>
        <v>0</v>
      </c>
      <c r="Q25" s="59">
        <f>N25*P25</f>
        <v>0</v>
      </c>
      <c r="R25" s="121">
        <f>Q25</f>
        <v>0</v>
      </c>
      <c r="S25" s="121">
        <f>L25+R25</f>
        <v>0</v>
      </c>
      <c r="T25" s="188"/>
      <c r="U25" s="137" t="s">
        <v>150</v>
      </c>
    </row>
    <row r="26" spans="1:21">
      <c r="A26" s="108" t="s">
        <v>151</v>
      </c>
      <c r="B26" s="135" t="s">
        <v>152</v>
      </c>
      <c r="C26" s="107">
        <v>0</v>
      </c>
      <c r="D26" s="101"/>
      <c r="E26" s="63">
        <v>0</v>
      </c>
      <c r="F26" s="59">
        <f t="shared" ref="F26:F28" si="11">C26*E26</f>
        <v>0</v>
      </c>
      <c r="G26" s="135" t="str">
        <f t="shared" si="9"/>
        <v>night</v>
      </c>
      <c r="H26" s="107">
        <v>0</v>
      </c>
      <c r="I26" s="101"/>
      <c r="J26" s="63">
        <f t="shared" si="10"/>
        <v>0</v>
      </c>
      <c r="K26" s="59">
        <f t="shared" ref="K26:K28" si="12">H26*J26</f>
        <v>0</v>
      </c>
      <c r="L26" s="121">
        <f>F26+K26</f>
        <v>0</v>
      </c>
      <c r="M26" s="140" t="str">
        <f>G26</f>
        <v>night</v>
      </c>
      <c r="N26" s="109">
        <v>0</v>
      </c>
      <c r="O26" s="101"/>
      <c r="P26" s="111">
        <f>E26</f>
        <v>0</v>
      </c>
      <c r="Q26" s="59">
        <f t="shared" ref="Q26:Q28" si="13">N26*P26</f>
        <v>0</v>
      </c>
      <c r="R26" s="121">
        <f>Q26</f>
        <v>0</v>
      </c>
      <c r="S26" s="121">
        <f>L26+R26</f>
        <v>0</v>
      </c>
      <c r="T26" s="188"/>
      <c r="U26" s="137" t="s">
        <v>153</v>
      </c>
    </row>
    <row r="27" spans="1:21">
      <c r="A27" s="108" t="s">
        <v>154</v>
      </c>
      <c r="B27" s="135" t="s">
        <v>139</v>
      </c>
      <c r="C27" s="107">
        <v>0</v>
      </c>
      <c r="D27" s="101"/>
      <c r="E27" s="63">
        <v>0</v>
      </c>
      <c r="F27" s="59">
        <f t="shared" si="11"/>
        <v>0</v>
      </c>
      <c r="G27" s="135" t="str">
        <f t="shared" si="9"/>
        <v>day</v>
      </c>
      <c r="H27" s="107">
        <v>0</v>
      </c>
      <c r="I27" s="101"/>
      <c r="J27" s="63">
        <f t="shared" si="10"/>
        <v>0</v>
      </c>
      <c r="K27" s="59">
        <f t="shared" si="12"/>
        <v>0</v>
      </c>
      <c r="L27" s="121">
        <f>F27+K27</f>
        <v>0</v>
      </c>
      <c r="M27" s="140" t="str">
        <f>G27</f>
        <v>day</v>
      </c>
      <c r="N27" s="109">
        <v>0</v>
      </c>
      <c r="O27" s="101"/>
      <c r="P27" s="111">
        <f>E27</f>
        <v>0</v>
      </c>
      <c r="Q27" s="59">
        <f t="shared" si="13"/>
        <v>0</v>
      </c>
      <c r="R27" s="121">
        <f>Q27</f>
        <v>0</v>
      </c>
      <c r="S27" s="121">
        <f>L27+R27</f>
        <v>0</v>
      </c>
      <c r="T27" s="188"/>
      <c r="U27" s="137" t="s">
        <v>155</v>
      </c>
    </row>
    <row r="28" spans="1:21">
      <c r="A28" s="108" t="s">
        <v>156</v>
      </c>
      <c r="B28" s="135" t="s">
        <v>147</v>
      </c>
      <c r="C28" s="107">
        <v>0</v>
      </c>
      <c r="D28" s="101"/>
      <c r="E28" s="63">
        <v>0</v>
      </c>
      <c r="F28" s="59">
        <f t="shared" si="11"/>
        <v>0</v>
      </c>
      <c r="G28" s="135" t="str">
        <f t="shared" si="9"/>
        <v>trip</v>
      </c>
      <c r="H28" s="107">
        <v>0</v>
      </c>
      <c r="I28" s="101"/>
      <c r="J28" s="63">
        <f t="shared" si="10"/>
        <v>0</v>
      </c>
      <c r="K28" s="59">
        <f t="shared" si="12"/>
        <v>0</v>
      </c>
      <c r="L28" s="121">
        <f>F28+K28</f>
        <v>0</v>
      </c>
      <c r="M28" s="140" t="str">
        <f>G28</f>
        <v>trip</v>
      </c>
      <c r="N28" s="109">
        <v>0</v>
      </c>
      <c r="O28" s="101"/>
      <c r="P28" s="111">
        <f>E28</f>
        <v>0</v>
      </c>
      <c r="Q28" s="59">
        <f t="shared" si="13"/>
        <v>0</v>
      </c>
      <c r="R28" s="121">
        <f>Q28</f>
        <v>0</v>
      </c>
      <c r="S28" s="121">
        <f>L28+R28</f>
        <v>0</v>
      </c>
      <c r="T28" s="188"/>
      <c r="U28" s="137" t="s">
        <v>157</v>
      </c>
    </row>
    <row r="29" spans="1:21" ht="16.2">
      <c r="A29" s="71" t="s">
        <v>158</v>
      </c>
      <c r="B29" s="58"/>
      <c r="D29" s="101"/>
      <c r="E29" s="102"/>
      <c r="F29" s="73">
        <f>SUM(F24:F28)</f>
        <v>0</v>
      </c>
      <c r="G29" s="58"/>
      <c r="I29" s="101"/>
      <c r="J29" s="102"/>
      <c r="K29" s="73">
        <f>SUM(K24:K28)</f>
        <v>0</v>
      </c>
      <c r="L29" s="126">
        <f>SUM(L24:L28)</f>
        <v>0</v>
      </c>
      <c r="M29" s="58"/>
      <c r="O29" s="101"/>
      <c r="P29" s="72"/>
      <c r="Q29" s="73">
        <f>SUM(Q24:Q28)</f>
        <v>0</v>
      </c>
      <c r="R29" s="126">
        <f>SUM(R24:R28)</f>
        <v>0</v>
      </c>
      <c r="S29" s="126">
        <f>SUM(S24:S28)</f>
        <v>0</v>
      </c>
      <c r="T29" s="68"/>
    </row>
    <row r="30" spans="1:21">
      <c r="A30" s="69"/>
      <c r="B30" s="58"/>
      <c r="D30" s="101"/>
      <c r="E30" s="102"/>
      <c r="F30" s="70"/>
      <c r="G30" s="58"/>
      <c r="I30" s="101"/>
      <c r="J30" s="102"/>
      <c r="K30" s="70"/>
      <c r="L30" s="123"/>
      <c r="M30" s="58"/>
      <c r="O30" s="101"/>
      <c r="Q30" s="70"/>
      <c r="R30" s="123"/>
      <c r="S30" s="123"/>
      <c r="T30" s="62"/>
    </row>
    <row r="31" spans="1:21">
      <c r="A31" s="124" t="s">
        <v>31</v>
      </c>
      <c r="B31" s="58"/>
      <c r="E31" s="44"/>
      <c r="F31" s="70"/>
      <c r="G31" s="58"/>
      <c r="J31" s="44"/>
      <c r="K31" s="70"/>
      <c r="L31" s="123"/>
      <c r="M31" s="58"/>
      <c r="Q31" s="70"/>
      <c r="R31" s="123"/>
      <c r="S31" s="123"/>
      <c r="T31" s="62"/>
    </row>
    <row r="32" spans="1:21">
      <c r="A32" s="120" t="s">
        <v>159</v>
      </c>
      <c r="B32" s="58"/>
      <c r="E32" s="44"/>
      <c r="F32" s="70"/>
      <c r="G32" s="58"/>
      <c r="J32" s="44"/>
      <c r="K32" s="70"/>
      <c r="L32" s="123"/>
      <c r="M32" s="58"/>
      <c r="Q32" s="70"/>
      <c r="R32" s="123"/>
      <c r="S32" s="123"/>
      <c r="T32" s="62"/>
    </row>
    <row r="33" spans="1:21" ht="31.2">
      <c r="A33" s="108" t="s">
        <v>160</v>
      </c>
      <c r="B33" s="135" t="s">
        <v>130</v>
      </c>
      <c r="C33" s="107">
        <v>0</v>
      </c>
      <c r="D33" s="101"/>
      <c r="E33" s="63">
        <v>0</v>
      </c>
      <c r="F33" s="59">
        <f>C33*E33</f>
        <v>0</v>
      </c>
      <c r="G33" s="135" t="str">
        <f t="shared" ref="G33:G35" si="14">B33</f>
        <v>month</v>
      </c>
      <c r="H33" s="107">
        <v>0</v>
      </c>
      <c r="I33" s="101"/>
      <c r="J33" s="63">
        <f t="shared" ref="J33:J35" si="15">E33</f>
        <v>0</v>
      </c>
      <c r="K33" s="59">
        <f>H33*J33</f>
        <v>0</v>
      </c>
      <c r="L33" s="121">
        <f>F33+K33</f>
        <v>0</v>
      </c>
      <c r="M33" s="140" t="str">
        <f>G33</f>
        <v>month</v>
      </c>
      <c r="N33" s="109">
        <v>0</v>
      </c>
      <c r="O33" s="101"/>
      <c r="P33" s="111">
        <f>E33</f>
        <v>0</v>
      </c>
      <c r="Q33" s="59">
        <f>N33*P33</f>
        <v>0</v>
      </c>
      <c r="R33" s="121">
        <f>Q33</f>
        <v>0</v>
      </c>
      <c r="S33" s="121">
        <f>L33+R33</f>
        <v>0</v>
      </c>
      <c r="T33" s="188"/>
      <c r="U33" s="137" t="s">
        <v>161</v>
      </c>
    </row>
    <row r="34" spans="1:21">
      <c r="A34" s="108" t="s">
        <v>162</v>
      </c>
      <c r="B34" s="135" t="s">
        <v>163</v>
      </c>
      <c r="C34" s="107">
        <v>0</v>
      </c>
      <c r="D34" s="101"/>
      <c r="E34" s="63">
        <v>0</v>
      </c>
      <c r="F34" s="59">
        <f>C34*E34</f>
        <v>0</v>
      </c>
      <c r="G34" s="135" t="str">
        <f t="shared" si="14"/>
        <v>each</v>
      </c>
      <c r="H34" s="107">
        <v>0</v>
      </c>
      <c r="I34" s="101"/>
      <c r="J34" s="63">
        <f t="shared" si="15"/>
        <v>0</v>
      </c>
      <c r="K34" s="59">
        <f>H34*J34</f>
        <v>0</v>
      </c>
      <c r="L34" s="121">
        <f>F34+K34</f>
        <v>0</v>
      </c>
      <c r="M34" s="140" t="str">
        <f>G34</f>
        <v>each</v>
      </c>
      <c r="N34" s="109">
        <v>0</v>
      </c>
      <c r="O34" s="101"/>
      <c r="P34" s="111">
        <f>E34</f>
        <v>0</v>
      </c>
      <c r="Q34" s="59">
        <f>N34*P34</f>
        <v>0</v>
      </c>
      <c r="R34" s="121">
        <f>Q34</f>
        <v>0</v>
      </c>
      <c r="S34" s="121">
        <f>L34+R34</f>
        <v>0</v>
      </c>
      <c r="T34" s="188"/>
      <c r="U34" s="137" t="s">
        <v>164</v>
      </c>
    </row>
    <row r="35" spans="1:21">
      <c r="A35" s="108" t="s">
        <v>165</v>
      </c>
      <c r="B35" s="135" t="s">
        <v>163</v>
      </c>
      <c r="C35" s="107">
        <v>0</v>
      </c>
      <c r="D35" s="101"/>
      <c r="E35" s="63">
        <v>0</v>
      </c>
      <c r="F35" s="59">
        <f t="shared" ref="F35" si="16">C35*E35</f>
        <v>0</v>
      </c>
      <c r="G35" s="135" t="str">
        <f t="shared" si="14"/>
        <v>each</v>
      </c>
      <c r="H35" s="107">
        <v>0</v>
      </c>
      <c r="I35" s="101"/>
      <c r="J35" s="63">
        <f t="shared" si="15"/>
        <v>0</v>
      </c>
      <c r="K35" s="59">
        <f t="shared" ref="K35" si="17">H35*J35</f>
        <v>0</v>
      </c>
      <c r="L35" s="121">
        <f>F35+K35</f>
        <v>0</v>
      </c>
      <c r="M35" s="140" t="str">
        <f>G35</f>
        <v>each</v>
      </c>
      <c r="N35" s="109">
        <v>0</v>
      </c>
      <c r="O35" s="101"/>
      <c r="P35" s="111">
        <f>E35</f>
        <v>0</v>
      </c>
      <c r="Q35" s="59">
        <f t="shared" ref="Q35" si="18">N35*P35</f>
        <v>0</v>
      </c>
      <c r="R35" s="121">
        <f>Q35</f>
        <v>0</v>
      </c>
      <c r="S35" s="121">
        <f>L35+R35</f>
        <v>0</v>
      </c>
      <c r="T35" s="188"/>
    </row>
    <row r="36" spans="1:21">
      <c r="A36" s="69"/>
      <c r="B36" s="58"/>
      <c r="D36" s="101"/>
      <c r="E36" s="102"/>
      <c r="F36" s="59"/>
      <c r="G36" s="58"/>
      <c r="I36" s="101"/>
      <c r="J36" s="102"/>
      <c r="K36" s="59"/>
      <c r="L36" s="121"/>
      <c r="M36" s="58"/>
      <c r="O36" s="101"/>
      <c r="P36" s="72"/>
      <c r="Q36" s="59"/>
      <c r="R36" s="121"/>
      <c r="S36" s="121"/>
      <c r="T36" s="62"/>
      <c r="U36" s="136" t="s">
        <v>166</v>
      </c>
    </row>
    <row r="37" spans="1:21" ht="31.2" hidden="1">
      <c r="A37" s="127" t="s">
        <v>167</v>
      </c>
      <c r="B37" s="58"/>
      <c r="D37" s="101"/>
      <c r="E37" s="102"/>
      <c r="F37" s="59"/>
      <c r="G37" s="58"/>
      <c r="I37" s="101"/>
      <c r="J37" s="102"/>
      <c r="K37" s="59"/>
      <c r="L37" s="121"/>
      <c r="M37" s="58"/>
      <c r="O37" s="101"/>
      <c r="P37" s="72"/>
      <c r="Q37" s="59"/>
      <c r="R37" s="121"/>
      <c r="S37" s="121"/>
      <c r="T37" s="62"/>
      <c r="U37" s="136" t="s">
        <v>168</v>
      </c>
    </row>
    <row r="38" spans="1:21" hidden="1">
      <c r="A38" s="108" t="s">
        <v>160</v>
      </c>
      <c r="B38" s="135" t="s">
        <v>169</v>
      </c>
      <c r="C38" s="107">
        <v>0</v>
      </c>
      <c r="D38" s="101"/>
      <c r="E38" s="63">
        <v>0</v>
      </c>
      <c r="F38" s="59">
        <f>C38*E38</f>
        <v>0</v>
      </c>
      <c r="G38" s="135" t="str">
        <f t="shared" ref="G38:G39" si="19">B38</f>
        <v>event</v>
      </c>
      <c r="H38" s="107">
        <v>0</v>
      </c>
      <c r="I38" s="101"/>
      <c r="J38" s="63">
        <v>0</v>
      </c>
      <c r="K38" s="59">
        <f>H38*J38</f>
        <v>0</v>
      </c>
      <c r="L38" s="121">
        <f>F38+K38</f>
        <v>0</v>
      </c>
      <c r="M38" s="140" t="str">
        <f>G38</f>
        <v>event</v>
      </c>
      <c r="N38" s="109">
        <v>0</v>
      </c>
      <c r="O38" s="101"/>
      <c r="P38" s="111">
        <f>E38</f>
        <v>0</v>
      </c>
      <c r="Q38" s="59">
        <f>N38*P38</f>
        <v>0</v>
      </c>
      <c r="R38" s="121">
        <f>Q38</f>
        <v>0</v>
      </c>
      <c r="S38" s="121">
        <f>L38+R38</f>
        <v>0</v>
      </c>
      <c r="T38" s="188"/>
      <c r="U38" s="137" t="s">
        <v>170</v>
      </c>
    </row>
    <row r="39" spans="1:21" hidden="1">
      <c r="A39" s="108" t="s">
        <v>162</v>
      </c>
      <c r="B39" s="135" t="s">
        <v>169</v>
      </c>
      <c r="C39" s="107">
        <v>0</v>
      </c>
      <c r="D39" s="101"/>
      <c r="E39" s="63">
        <v>0</v>
      </c>
      <c r="F39" s="59">
        <f>C39*E39</f>
        <v>0</v>
      </c>
      <c r="G39" s="135" t="str">
        <f t="shared" si="19"/>
        <v>event</v>
      </c>
      <c r="H39" s="107">
        <v>0</v>
      </c>
      <c r="I39" s="101"/>
      <c r="J39" s="63">
        <v>0</v>
      </c>
      <c r="K39" s="59">
        <f>H39*J39</f>
        <v>0</v>
      </c>
      <c r="L39" s="121">
        <f>F39+K39</f>
        <v>0</v>
      </c>
      <c r="M39" s="140" t="str">
        <f>G39</f>
        <v>event</v>
      </c>
      <c r="N39" s="109">
        <v>0</v>
      </c>
      <c r="O39" s="101"/>
      <c r="P39" s="111">
        <f>E39</f>
        <v>0</v>
      </c>
      <c r="Q39" s="59">
        <f>N39*P39</f>
        <v>0</v>
      </c>
      <c r="R39" s="121">
        <f>Q39</f>
        <v>0</v>
      </c>
      <c r="S39" s="121">
        <f>L39+R39</f>
        <v>0</v>
      </c>
      <c r="T39" s="188"/>
    </row>
    <row r="40" spans="1:21" hidden="1">
      <c r="A40" s="69"/>
      <c r="B40" s="58"/>
      <c r="D40" s="101"/>
      <c r="E40" s="102"/>
      <c r="F40" s="59"/>
      <c r="G40" s="58"/>
      <c r="I40" s="101"/>
      <c r="J40" s="102"/>
      <c r="K40" s="59"/>
      <c r="L40" s="121"/>
      <c r="M40" s="58"/>
      <c r="O40" s="101"/>
      <c r="P40" s="72"/>
      <c r="Q40" s="59"/>
      <c r="R40" s="121"/>
      <c r="S40" s="121"/>
      <c r="T40" s="62"/>
    </row>
    <row r="41" spans="1:21" ht="31.2" hidden="1">
      <c r="A41" s="127" t="s">
        <v>171</v>
      </c>
      <c r="B41" s="58"/>
      <c r="D41" s="101"/>
      <c r="E41" s="102"/>
      <c r="F41" s="59"/>
      <c r="G41" s="58"/>
      <c r="I41" s="101"/>
      <c r="J41" s="102"/>
      <c r="K41" s="59"/>
      <c r="L41" s="121"/>
      <c r="M41" s="58"/>
      <c r="O41" s="101"/>
      <c r="P41" s="72"/>
      <c r="Q41" s="59"/>
      <c r="R41" s="121"/>
      <c r="S41" s="121"/>
      <c r="T41" s="62"/>
      <c r="U41" s="136" t="s">
        <v>168</v>
      </c>
    </row>
    <row r="42" spans="1:21" hidden="1">
      <c r="A42" s="108" t="s">
        <v>160</v>
      </c>
      <c r="B42" s="135" t="s">
        <v>169</v>
      </c>
      <c r="C42" s="107">
        <v>0</v>
      </c>
      <c r="D42" s="101"/>
      <c r="E42" s="63">
        <v>0</v>
      </c>
      <c r="F42" s="59">
        <f>C42*E42</f>
        <v>0</v>
      </c>
      <c r="G42" s="135" t="str">
        <f t="shared" ref="G42:G43" si="20">B42</f>
        <v>event</v>
      </c>
      <c r="H42" s="107">
        <v>0</v>
      </c>
      <c r="I42" s="101"/>
      <c r="J42" s="63">
        <v>0</v>
      </c>
      <c r="K42" s="59">
        <f>H42*J42</f>
        <v>0</v>
      </c>
      <c r="L42" s="121">
        <f>F42+K42</f>
        <v>0</v>
      </c>
      <c r="M42" s="140" t="str">
        <f>G42</f>
        <v>event</v>
      </c>
      <c r="N42" s="109">
        <v>0</v>
      </c>
      <c r="O42" s="101"/>
      <c r="P42" s="111">
        <f>E42</f>
        <v>0</v>
      </c>
      <c r="Q42" s="59">
        <f>N42*P42</f>
        <v>0</v>
      </c>
      <c r="R42" s="121">
        <f>Q42</f>
        <v>0</v>
      </c>
      <c r="S42" s="121">
        <f>L42+R42</f>
        <v>0</v>
      </c>
      <c r="T42" s="188"/>
      <c r="U42" s="137" t="s">
        <v>170</v>
      </c>
    </row>
    <row r="43" spans="1:21" hidden="1">
      <c r="A43" s="108" t="s">
        <v>162</v>
      </c>
      <c r="B43" s="135" t="s">
        <v>169</v>
      </c>
      <c r="C43" s="107">
        <v>0</v>
      </c>
      <c r="D43" s="101"/>
      <c r="E43" s="63">
        <v>0</v>
      </c>
      <c r="F43" s="59">
        <f>C43*E43</f>
        <v>0</v>
      </c>
      <c r="G43" s="135" t="str">
        <f t="shared" si="20"/>
        <v>event</v>
      </c>
      <c r="H43" s="107">
        <v>0</v>
      </c>
      <c r="I43" s="101"/>
      <c r="J43" s="63">
        <v>0</v>
      </c>
      <c r="K43" s="59">
        <f>H43*J43</f>
        <v>0</v>
      </c>
      <c r="L43" s="121">
        <f>F43+K43</f>
        <v>0</v>
      </c>
      <c r="M43" s="140" t="str">
        <f>G43</f>
        <v>event</v>
      </c>
      <c r="N43" s="109">
        <v>0</v>
      </c>
      <c r="O43" s="101"/>
      <c r="P43" s="111">
        <f>E43</f>
        <v>0</v>
      </c>
      <c r="Q43" s="59">
        <f>N43*P43</f>
        <v>0</v>
      </c>
      <c r="R43" s="121">
        <f>Q43</f>
        <v>0</v>
      </c>
      <c r="S43" s="121">
        <f>L43+R43</f>
        <v>0</v>
      </c>
      <c r="T43" s="188"/>
    </row>
    <row r="44" spans="1:21" hidden="1">
      <c r="A44" s="69"/>
      <c r="B44" s="58"/>
      <c r="D44" s="101"/>
      <c r="E44" s="102"/>
      <c r="F44" s="59"/>
      <c r="G44" s="58"/>
      <c r="I44" s="101"/>
      <c r="J44" s="102"/>
      <c r="K44" s="59"/>
      <c r="L44" s="121"/>
      <c r="M44" s="58"/>
      <c r="O44" s="101"/>
      <c r="P44" s="72"/>
      <c r="Q44" s="59"/>
      <c r="R44" s="121"/>
      <c r="S44" s="121"/>
      <c r="T44" s="62"/>
    </row>
    <row r="45" spans="1:21" ht="31.2" hidden="1">
      <c r="A45" s="127" t="s">
        <v>214</v>
      </c>
      <c r="B45" s="58"/>
      <c r="D45" s="101"/>
      <c r="E45" s="102"/>
      <c r="F45" s="59"/>
      <c r="G45" s="58"/>
      <c r="I45" s="101"/>
      <c r="J45" s="102"/>
      <c r="K45" s="59"/>
      <c r="L45" s="121"/>
      <c r="M45" s="58"/>
      <c r="O45" s="101"/>
      <c r="P45" s="72"/>
      <c r="Q45" s="59"/>
      <c r="R45" s="121"/>
      <c r="S45" s="121"/>
      <c r="T45" s="62"/>
      <c r="U45" s="136" t="s">
        <v>168</v>
      </c>
    </row>
    <row r="46" spans="1:21" hidden="1">
      <c r="A46" s="108" t="s">
        <v>160</v>
      </c>
      <c r="B46" s="135" t="s">
        <v>169</v>
      </c>
      <c r="C46" s="107">
        <v>0</v>
      </c>
      <c r="D46" s="101"/>
      <c r="E46" s="63">
        <v>0</v>
      </c>
      <c r="F46" s="59">
        <f>C46*E46</f>
        <v>0</v>
      </c>
      <c r="G46" s="135" t="str">
        <f t="shared" ref="G46:G47" si="21">B46</f>
        <v>event</v>
      </c>
      <c r="H46" s="107">
        <v>0</v>
      </c>
      <c r="I46" s="101"/>
      <c r="J46" s="63">
        <v>0</v>
      </c>
      <c r="K46" s="59">
        <f>H46*J46</f>
        <v>0</v>
      </c>
      <c r="L46" s="121">
        <f>F46+K46</f>
        <v>0</v>
      </c>
      <c r="M46" s="140" t="str">
        <f>G46</f>
        <v>event</v>
      </c>
      <c r="N46" s="109">
        <v>0</v>
      </c>
      <c r="O46" s="101"/>
      <c r="P46" s="111">
        <f>E46</f>
        <v>0</v>
      </c>
      <c r="Q46" s="59">
        <f>N46*P46</f>
        <v>0</v>
      </c>
      <c r="R46" s="121">
        <f>Q46</f>
        <v>0</v>
      </c>
      <c r="S46" s="121">
        <f>L46+R46</f>
        <v>0</v>
      </c>
      <c r="T46" s="188"/>
      <c r="U46" s="137" t="s">
        <v>170</v>
      </c>
    </row>
    <row r="47" spans="1:21" hidden="1">
      <c r="A47" s="108" t="s">
        <v>162</v>
      </c>
      <c r="B47" s="135" t="s">
        <v>169</v>
      </c>
      <c r="C47" s="107">
        <v>0</v>
      </c>
      <c r="D47" s="101"/>
      <c r="E47" s="63">
        <v>0</v>
      </c>
      <c r="F47" s="59">
        <f>C47*E47</f>
        <v>0</v>
      </c>
      <c r="G47" s="135" t="str">
        <f t="shared" si="21"/>
        <v>event</v>
      </c>
      <c r="H47" s="107">
        <v>0</v>
      </c>
      <c r="I47" s="101"/>
      <c r="J47" s="63">
        <v>0</v>
      </c>
      <c r="K47" s="59">
        <f>H47*J47</f>
        <v>0</v>
      </c>
      <c r="L47" s="121">
        <f>F47+K47</f>
        <v>0</v>
      </c>
      <c r="M47" s="140" t="str">
        <f>G47</f>
        <v>event</v>
      </c>
      <c r="N47" s="109">
        <v>0</v>
      </c>
      <c r="O47" s="101"/>
      <c r="P47" s="111">
        <f>E47</f>
        <v>0</v>
      </c>
      <c r="Q47" s="59">
        <f>N47*P47</f>
        <v>0</v>
      </c>
      <c r="R47" s="121">
        <f>Q47</f>
        <v>0</v>
      </c>
      <c r="S47" s="121">
        <f>L47+R47</f>
        <v>0</v>
      </c>
      <c r="T47" s="188"/>
    </row>
    <row r="48" spans="1:21" ht="16.2">
      <c r="A48" s="71" t="s">
        <v>172</v>
      </c>
      <c r="B48" s="58"/>
      <c r="D48" s="101"/>
      <c r="E48" s="102"/>
      <c r="F48" s="73">
        <f>SUM(F33:F47)</f>
        <v>0</v>
      </c>
      <c r="G48" s="58"/>
      <c r="I48" s="101"/>
      <c r="J48" s="102"/>
      <c r="K48" s="73">
        <f>SUM(K33:K47)</f>
        <v>0</v>
      </c>
      <c r="L48" s="126">
        <f>SUM(L33:L47)</f>
        <v>0</v>
      </c>
      <c r="M48" s="58"/>
      <c r="O48" s="101"/>
      <c r="P48" s="72"/>
      <c r="Q48" s="73">
        <f>SUM(Q33:Q47)</f>
        <v>0</v>
      </c>
      <c r="R48" s="126">
        <f>SUM(R33:R47)</f>
        <v>0</v>
      </c>
      <c r="S48" s="126">
        <f>SUM(S33:S47)</f>
        <v>0</v>
      </c>
      <c r="T48" s="68"/>
    </row>
    <row r="49" spans="1:21">
      <c r="A49" s="69"/>
      <c r="B49" s="58"/>
      <c r="D49" s="101"/>
      <c r="E49" s="102"/>
      <c r="F49" s="70"/>
      <c r="G49" s="58"/>
      <c r="I49" s="101"/>
      <c r="J49" s="102"/>
      <c r="K49" s="70"/>
      <c r="L49" s="123"/>
      <c r="M49" s="58"/>
      <c r="O49" s="101"/>
      <c r="Q49" s="70"/>
      <c r="R49" s="123"/>
      <c r="S49" s="123"/>
      <c r="T49" s="62"/>
    </row>
    <row r="50" spans="1:21">
      <c r="A50" s="124" t="s">
        <v>173</v>
      </c>
      <c r="B50" s="58"/>
      <c r="D50" s="66"/>
      <c r="E50" s="66"/>
      <c r="F50" s="70"/>
      <c r="G50" s="58"/>
      <c r="I50" s="66"/>
      <c r="J50" s="66"/>
      <c r="K50" s="70"/>
      <c r="L50" s="123"/>
      <c r="M50" s="58"/>
      <c r="O50" s="66"/>
      <c r="Q50" s="70"/>
      <c r="R50" s="123"/>
      <c r="S50" s="123"/>
      <c r="T50" s="62"/>
    </row>
    <row r="51" spans="1:21" s="74" customFormat="1">
      <c r="A51" s="138" t="s">
        <v>174</v>
      </c>
      <c r="B51" s="135" t="s">
        <v>163</v>
      </c>
      <c r="C51" s="107">
        <v>0</v>
      </c>
      <c r="D51" s="101"/>
      <c r="E51" s="63">
        <v>0</v>
      </c>
      <c r="F51" s="59">
        <f>C51*E51</f>
        <v>0</v>
      </c>
      <c r="G51" s="135" t="str">
        <f t="shared" ref="G51:G52" si="22">B51</f>
        <v>each</v>
      </c>
      <c r="H51" s="107">
        <v>0</v>
      </c>
      <c r="I51" s="101"/>
      <c r="J51" s="63">
        <v>0</v>
      </c>
      <c r="K51" s="59">
        <f>H51*J51</f>
        <v>0</v>
      </c>
      <c r="L51" s="121">
        <f>F51+K51</f>
        <v>0</v>
      </c>
      <c r="M51" s="140" t="str">
        <f>G51</f>
        <v>each</v>
      </c>
      <c r="N51" s="109">
        <v>0</v>
      </c>
      <c r="O51" s="101"/>
      <c r="P51" s="111">
        <f>E51</f>
        <v>0</v>
      </c>
      <c r="Q51" s="59">
        <f>N51*P51</f>
        <v>0</v>
      </c>
      <c r="R51" s="121">
        <f>Q51</f>
        <v>0</v>
      </c>
      <c r="S51" s="121">
        <f>L51+R51</f>
        <v>0</v>
      </c>
      <c r="T51" s="188"/>
      <c r="U51" s="137" t="s">
        <v>175</v>
      </c>
    </row>
    <row r="52" spans="1:21">
      <c r="A52" s="138" t="s">
        <v>176</v>
      </c>
      <c r="B52" s="135" t="s">
        <v>163</v>
      </c>
      <c r="C52" s="107">
        <v>0</v>
      </c>
      <c r="D52" s="101"/>
      <c r="E52" s="63">
        <v>0</v>
      </c>
      <c r="F52" s="59">
        <f>C52*E52</f>
        <v>0</v>
      </c>
      <c r="G52" s="135" t="str">
        <f t="shared" si="22"/>
        <v>each</v>
      </c>
      <c r="H52" s="107">
        <v>0</v>
      </c>
      <c r="I52" s="101"/>
      <c r="J52" s="63">
        <v>0</v>
      </c>
      <c r="K52" s="59">
        <f>H52*J52</f>
        <v>0</v>
      </c>
      <c r="L52" s="121">
        <f>F52+K52</f>
        <v>0</v>
      </c>
      <c r="M52" s="140" t="str">
        <f>G52</f>
        <v>each</v>
      </c>
      <c r="N52" s="109">
        <v>0</v>
      </c>
      <c r="O52" s="101"/>
      <c r="P52" s="111">
        <f>E52</f>
        <v>0</v>
      </c>
      <c r="Q52" s="59">
        <f>N52*P52</f>
        <v>0</v>
      </c>
      <c r="R52" s="121">
        <f>Q52</f>
        <v>0</v>
      </c>
      <c r="S52" s="121">
        <f>L52+R52</f>
        <v>0</v>
      </c>
      <c r="T52" s="188"/>
    </row>
    <row r="53" spans="1:21" ht="16.2">
      <c r="A53" s="71" t="s">
        <v>177</v>
      </c>
      <c r="B53" s="58"/>
      <c r="D53" s="101"/>
      <c r="E53" s="102"/>
      <c r="F53" s="73">
        <f>SUM(F51:F52)</f>
        <v>0</v>
      </c>
      <c r="G53" s="58"/>
      <c r="I53" s="101"/>
      <c r="J53" s="102"/>
      <c r="K53" s="73">
        <f>SUM(K51:K52)</f>
        <v>0</v>
      </c>
      <c r="L53" s="126">
        <f>SUM(L51:L52)</f>
        <v>0</v>
      </c>
      <c r="M53" s="58"/>
      <c r="O53" s="101"/>
      <c r="Q53" s="73">
        <f>SUM(Q51:Q52)</f>
        <v>0</v>
      </c>
      <c r="R53" s="126">
        <f>SUM(R51:R52)</f>
        <v>0</v>
      </c>
      <c r="S53" s="126">
        <f>SUM(S51:S52)</f>
        <v>0</v>
      </c>
      <c r="T53" s="68"/>
    </row>
    <row r="54" spans="1:21">
      <c r="A54" s="69"/>
      <c r="B54" s="58"/>
      <c r="D54" s="101"/>
      <c r="E54" s="102"/>
      <c r="F54" s="70"/>
      <c r="G54" s="58"/>
      <c r="I54" s="101"/>
      <c r="J54" s="102"/>
      <c r="K54" s="70"/>
      <c r="L54" s="123"/>
      <c r="M54" s="58"/>
      <c r="O54" s="105"/>
      <c r="Q54" s="70"/>
      <c r="R54" s="123"/>
      <c r="S54" s="123"/>
      <c r="T54" s="62"/>
    </row>
    <row r="55" spans="1:21" s="57" customFormat="1">
      <c r="A55" s="124" t="s">
        <v>35</v>
      </c>
      <c r="B55" s="65"/>
      <c r="C55" s="53"/>
      <c r="D55" s="66"/>
      <c r="E55" s="66"/>
      <c r="F55" s="67"/>
      <c r="G55" s="65"/>
      <c r="H55" s="53"/>
      <c r="I55" s="66"/>
      <c r="J55" s="66"/>
      <c r="K55" s="67"/>
      <c r="L55" s="119"/>
      <c r="M55" s="65"/>
      <c r="N55" s="53"/>
      <c r="O55" s="66"/>
      <c r="P55" s="66"/>
      <c r="Q55" s="67"/>
      <c r="R55" s="119"/>
      <c r="S55" s="119"/>
      <c r="T55" s="68"/>
      <c r="U55" s="137"/>
    </row>
    <row r="56" spans="1:21" ht="46.8">
      <c r="A56" s="138" t="s">
        <v>178</v>
      </c>
      <c r="B56" s="135" t="s">
        <v>163</v>
      </c>
      <c r="C56" s="107">
        <v>0</v>
      </c>
      <c r="D56" s="101"/>
      <c r="E56" s="63">
        <v>0</v>
      </c>
      <c r="F56" s="59">
        <f>C56*E56</f>
        <v>0</v>
      </c>
      <c r="G56" s="135" t="str">
        <f t="shared" ref="G56:G57" si="23">B56</f>
        <v>each</v>
      </c>
      <c r="H56" s="107">
        <v>0</v>
      </c>
      <c r="I56" s="101"/>
      <c r="J56" s="63">
        <v>0</v>
      </c>
      <c r="K56" s="59">
        <f>H56*J56</f>
        <v>0</v>
      </c>
      <c r="L56" s="121">
        <f>F56+K56</f>
        <v>0</v>
      </c>
      <c r="M56" s="140" t="str">
        <f>G56</f>
        <v>each</v>
      </c>
      <c r="N56" s="109">
        <v>0</v>
      </c>
      <c r="O56" s="101"/>
      <c r="P56" s="111">
        <f>E56</f>
        <v>0</v>
      </c>
      <c r="Q56" s="59">
        <f>N56*P56</f>
        <v>0</v>
      </c>
      <c r="R56" s="121">
        <f>Q56</f>
        <v>0</v>
      </c>
      <c r="S56" s="121">
        <f>L56+R56</f>
        <v>0</v>
      </c>
      <c r="T56" s="188"/>
      <c r="U56" s="137" t="s">
        <v>179</v>
      </c>
    </row>
    <row r="57" spans="1:21" ht="31.2">
      <c r="A57" s="138" t="s">
        <v>180</v>
      </c>
      <c r="B57" s="135" t="s">
        <v>163</v>
      </c>
      <c r="C57" s="107">
        <v>0</v>
      </c>
      <c r="D57" s="101"/>
      <c r="E57" s="63">
        <v>0</v>
      </c>
      <c r="F57" s="59">
        <f>C57*E57</f>
        <v>0</v>
      </c>
      <c r="G57" s="135" t="str">
        <f t="shared" si="23"/>
        <v>each</v>
      </c>
      <c r="H57" s="107">
        <v>0</v>
      </c>
      <c r="I57" s="101"/>
      <c r="J57" s="63">
        <v>0</v>
      </c>
      <c r="K57" s="59">
        <f>H57*J57</f>
        <v>0</v>
      </c>
      <c r="L57" s="121">
        <f>F57+K57</f>
        <v>0</v>
      </c>
      <c r="M57" s="140" t="str">
        <f>G57</f>
        <v>each</v>
      </c>
      <c r="N57" s="109">
        <v>0</v>
      </c>
      <c r="O57" s="101"/>
      <c r="P57" s="111">
        <f>E57</f>
        <v>0</v>
      </c>
      <c r="Q57" s="59">
        <f>N57*P57</f>
        <v>0</v>
      </c>
      <c r="R57" s="121">
        <f>Q57</f>
        <v>0</v>
      </c>
      <c r="S57" s="121">
        <f>L57+R57</f>
        <v>0</v>
      </c>
      <c r="T57" s="188"/>
      <c r="U57" s="137" t="s">
        <v>181</v>
      </c>
    </row>
    <row r="58" spans="1:21" s="57" customFormat="1" ht="16.2">
      <c r="A58" s="71" t="s">
        <v>182</v>
      </c>
      <c r="B58" s="65"/>
      <c r="C58" s="45"/>
      <c r="D58" s="101"/>
      <c r="E58" s="102"/>
      <c r="F58" s="73">
        <f>SUM(F56:F57)</f>
        <v>0</v>
      </c>
      <c r="G58" s="65"/>
      <c r="H58" s="45"/>
      <c r="I58" s="101"/>
      <c r="J58" s="102"/>
      <c r="K58" s="73">
        <f>SUM(K56:K57)</f>
        <v>0</v>
      </c>
      <c r="L58" s="126">
        <f>SUM(L56:L57)</f>
        <v>0</v>
      </c>
      <c r="M58" s="65"/>
      <c r="N58" s="45"/>
      <c r="O58" s="101"/>
      <c r="P58" s="66"/>
      <c r="Q58" s="73">
        <f>SUM(Q56:Q57)</f>
        <v>0</v>
      </c>
      <c r="R58" s="126">
        <f>SUM(R56:R57)</f>
        <v>0</v>
      </c>
      <c r="S58" s="126">
        <f>SUM(S56:S57)</f>
        <v>0</v>
      </c>
      <c r="T58" s="68"/>
      <c r="U58" s="136"/>
    </row>
    <row r="59" spans="1:21">
      <c r="A59" s="69"/>
      <c r="B59" s="58"/>
      <c r="D59" s="101"/>
      <c r="E59" s="102"/>
      <c r="F59" s="70"/>
      <c r="G59" s="58"/>
      <c r="I59" s="101"/>
      <c r="J59" s="102"/>
      <c r="K59" s="70"/>
      <c r="L59" s="123"/>
      <c r="M59" s="58"/>
      <c r="O59" s="101"/>
      <c r="Q59" s="70"/>
      <c r="R59" s="123"/>
      <c r="S59" s="123"/>
      <c r="T59" s="62"/>
      <c r="U59" s="136"/>
    </row>
    <row r="60" spans="1:21">
      <c r="A60" s="128" t="s">
        <v>36</v>
      </c>
      <c r="B60" s="58"/>
      <c r="D60" s="45"/>
      <c r="E60" s="45"/>
      <c r="F60" s="70"/>
      <c r="G60" s="58"/>
      <c r="I60" s="45"/>
      <c r="J60" s="45"/>
      <c r="K60" s="70"/>
      <c r="L60" s="123"/>
      <c r="M60" s="58"/>
      <c r="O60" s="45"/>
      <c r="Q60" s="70"/>
      <c r="R60" s="123"/>
      <c r="S60" s="123"/>
      <c r="T60" s="62"/>
      <c r="U60" s="136"/>
    </row>
    <row r="61" spans="1:21" ht="46.8">
      <c r="A61" s="129" t="s">
        <v>183</v>
      </c>
      <c r="B61" s="58"/>
      <c r="D61" s="45"/>
      <c r="E61" s="45"/>
      <c r="F61" s="70"/>
      <c r="G61" s="58"/>
      <c r="I61" s="45"/>
      <c r="J61" s="45"/>
      <c r="K61" s="70"/>
      <c r="L61" s="123"/>
      <c r="M61" s="58"/>
      <c r="O61" s="45"/>
      <c r="Q61" s="70"/>
      <c r="R61" s="123"/>
      <c r="S61" s="123"/>
      <c r="T61" s="62"/>
      <c r="U61" s="141" t="s">
        <v>184</v>
      </c>
    </row>
    <row r="62" spans="1:21">
      <c r="A62" s="108" t="s">
        <v>185</v>
      </c>
      <c r="B62" s="139" t="s">
        <v>130</v>
      </c>
      <c r="C62" s="107">
        <v>0</v>
      </c>
      <c r="D62" s="60">
        <f>AVERAGE(D11:D13)</f>
        <v>0.79999999999999993</v>
      </c>
      <c r="E62" s="63">
        <v>0</v>
      </c>
      <c r="F62" s="59">
        <f>D62*C62*E62</f>
        <v>0</v>
      </c>
      <c r="G62" s="139" t="str">
        <f t="shared" ref="G62:G67" si="24">B62</f>
        <v>month</v>
      </c>
      <c r="H62" s="107">
        <v>0</v>
      </c>
      <c r="I62" s="60">
        <f>AVERAGE(I11:I13)</f>
        <v>0</v>
      </c>
      <c r="J62" s="63">
        <v>0</v>
      </c>
      <c r="K62" s="59">
        <f>I62*H62*J6</f>
        <v>0</v>
      </c>
      <c r="L62" s="121">
        <f t="shared" ref="L62:L67" si="25">F62+K62</f>
        <v>0</v>
      </c>
      <c r="M62" s="140" t="str">
        <f t="shared" ref="M62:M67" si="26">G62</f>
        <v>month</v>
      </c>
      <c r="N62" s="109">
        <v>0</v>
      </c>
      <c r="O62" s="110">
        <f>AVERAGE(O11:O13)</f>
        <v>0</v>
      </c>
      <c r="P62" s="111">
        <f t="shared" ref="P62:P67" si="27">E62</f>
        <v>0</v>
      </c>
      <c r="Q62" s="59">
        <f>O62*N62*P6</f>
        <v>0</v>
      </c>
      <c r="R62" s="121">
        <f t="shared" ref="R62:R67" si="28">Q62</f>
        <v>0</v>
      </c>
      <c r="S62" s="121">
        <f t="shared" ref="S62:S67" si="29">L62+R62</f>
        <v>0</v>
      </c>
      <c r="T62" s="188"/>
      <c r="U62" s="137" t="s">
        <v>186</v>
      </c>
    </row>
    <row r="63" spans="1:21">
      <c r="A63" s="108" t="s">
        <v>187</v>
      </c>
      <c r="B63" s="139" t="s">
        <v>130</v>
      </c>
      <c r="C63" s="107">
        <v>0</v>
      </c>
      <c r="D63" s="60">
        <f>AVERAGE(D11:D13)</f>
        <v>0.79999999999999993</v>
      </c>
      <c r="E63" s="63">
        <v>0</v>
      </c>
      <c r="F63" s="59">
        <f t="shared" ref="F63:F65" si="30">D63*C63*E63</f>
        <v>0</v>
      </c>
      <c r="G63" s="139" t="str">
        <f t="shared" si="24"/>
        <v>month</v>
      </c>
      <c r="H63" s="107">
        <v>0</v>
      </c>
      <c r="I63" s="60">
        <f>AVERAGE(I11:I13)</f>
        <v>0</v>
      </c>
      <c r="J63" s="63">
        <v>0</v>
      </c>
      <c r="K63" s="59">
        <f t="shared" ref="K63:K66" si="31">I63*H63*J63</f>
        <v>0</v>
      </c>
      <c r="L63" s="121">
        <f t="shared" si="25"/>
        <v>0</v>
      </c>
      <c r="M63" s="140" t="str">
        <f t="shared" si="26"/>
        <v>month</v>
      </c>
      <c r="N63" s="109">
        <v>0</v>
      </c>
      <c r="O63" s="110">
        <f>AVERAGE(O11:O13)</f>
        <v>0</v>
      </c>
      <c r="P63" s="111">
        <f t="shared" si="27"/>
        <v>0</v>
      </c>
      <c r="Q63" s="59">
        <f t="shared" ref="Q63:Q66" si="32">O63*N63*P63</f>
        <v>0</v>
      </c>
      <c r="R63" s="121">
        <f t="shared" si="28"/>
        <v>0</v>
      </c>
      <c r="S63" s="121">
        <f t="shared" si="29"/>
        <v>0</v>
      </c>
      <c r="T63" s="188"/>
      <c r="U63" s="137" t="s">
        <v>188</v>
      </c>
    </row>
    <row r="64" spans="1:21" ht="31.2">
      <c r="A64" s="108" t="s">
        <v>189</v>
      </c>
      <c r="B64" s="139" t="s">
        <v>130</v>
      </c>
      <c r="C64" s="107">
        <v>0</v>
      </c>
      <c r="D64" s="60">
        <f>AVERAGE(D11:D13)</f>
        <v>0.79999999999999993</v>
      </c>
      <c r="E64" s="63">
        <v>0</v>
      </c>
      <c r="F64" s="59">
        <f>D64*C64*E64</f>
        <v>0</v>
      </c>
      <c r="G64" s="139" t="str">
        <f t="shared" si="24"/>
        <v>month</v>
      </c>
      <c r="H64" s="107">
        <v>0</v>
      </c>
      <c r="I64" s="60">
        <f>AVERAGE(I11:I13)</f>
        <v>0</v>
      </c>
      <c r="J64" s="63">
        <v>0</v>
      </c>
      <c r="K64" s="59">
        <f t="shared" si="31"/>
        <v>0</v>
      </c>
      <c r="L64" s="121">
        <f t="shared" si="25"/>
        <v>0</v>
      </c>
      <c r="M64" s="140" t="str">
        <f t="shared" si="26"/>
        <v>month</v>
      </c>
      <c r="N64" s="109">
        <v>0</v>
      </c>
      <c r="O64" s="110">
        <f>AVERAGE(O11:O13)</f>
        <v>0</v>
      </c>
      <c r="P64" s="111">
        <f t="shared" si="27"/>
        <v>0</v>
      </c>
      <c r="Q64" s="59">
        <f t="shared" si="32"/>
        <v>0</v>
      </c>
      <c r="R64" s="121">
        <f t="shared" si="28"/>
        <v>0</v>
      </c>
      <c r="S64" s="121">
        <f t="shared" si="29"/>
        <v>0</v>
      </c>
      <c r="T64" s="188"/>
      <c r="U64" s="137" t="s">
        <v>188</v>
      </c>
    </row>
    <row r="65" spans="1:21">
      <c r="A65" s="108" t="s">
        <v>190</v>
      </c>
      <c r="B65" s="139" t="s">
        <v>130</v>
      </c>
      <c r="C65" s="107">
        <v>0</v>
      </c>
      <c r="D65" s="60">
        <f>AVERAGE(D11:D13)</f>
        <v>0.79999999999999993</v>
      </c>
      <c r="E65" s="63">
        <v>0</v>
      </c>
      <c r="F65" s="59">
        <f t="shared" si="30"/>
        <v>0</v>
      </c>
      <c r="G65" s="139" t="str">
        <f t="shared" si="24"/>
        <v>month</v>
      </c>
      <c r="H65" s="107">
        <v>0</v>
      </c>
      <c r="I65" s="60">
        <f>AVERAGE(I11:I13)</f>
        <v>0</v>
      </c>
      <c r="J65" s="63">
        <v>0</v>
      </c>
      <c r="K65" s="59">
        <f t="shared" si="31"/>
        <v>0</v>
      </c>
      <c r="L65" s="121">
        <f t="shared" si="25"/>
        <v>0</v>
      </c>
      <c r="M65" s="140" t="str">
        <f t="shared" si="26"/>
        <v>month</v>
      </c>
      <c r="N65" s="109">
        <v>0</v>
      </c>
      <c r="O65" s="110">
        <f>AVERAGE(O11:O13)</f>
        <v>0</v>
      </c>
      <c r="P65" s="111">
        <f t="shared" si="27"/>
        <v>0</v>
      </c>
      <c r="Q65" s="59">
        <f t="shared" si="32"/>
        <v>0</v>
      </c>
      <c r="R65" s="121">
        <f t="shared" si="28"/>
        <v>0</v>
      </c>
      <c r="S65" s="121">
        <f t="shared" si="29"/>
        <v>0</v>
      </c>
      <c r="T65" s="188"/>
    </row>
    <row r="66" spans="1:21">
      <c r="A66" s="108" t="s">
        <v>191</v>
      </c>
      <c r="B66" s="139" t="s">
        <v>163</v>
      </c>
      <c r="C66" s="107">
        <v>0</v>
      </c>
      <c r="D66" s="60">
        <v>0</v>
      </c>
      <c r="E66" s="63">
        <v>0</v>
      </c>
      <c r="F66" s="59">
        <f>D66*C66*E66</f>
        <v>0</v>
      </c>
      <c r="G66" s="139" t="str">
        <f t="shared" si="24"/>
        <v>each</v>
      </c>
      <c r="H66" s="107">
        <v>0</v>
      </c>
      <c r="I66" s="60">
        <v>0</v>
      </c>
      <c r="J66" s="63">
        <v>0</v>
      </c>
      <c r="K66" s="59">
        <f t="shared" si="31"/>
        <v>0</v>
      </c>
      <c r="L66" s="121">
        <f t="shared" si="25"/>
        <v>0</v>
      </c>
      <c r="M66" s="140" t="str">
        <f t="shared" si="26"/>
        <v>each</v>
      </c>
      <c r="N66" s="109">
        <v>0</v>
      </c>
      <c r="O66" s="110">
        <v>0</v>
      </c>
      <c r="P66" s="111">
        <f t="shared" si="27"/>
        <v>0</v>
      </c>
      <c r="Q66" s="59">
        <f t="shared" si="32"/>
        <v>0</v>
      </c>
      <c r="R66" s="121">
        <f t="shared" si="28"/>
        <v>0</v>
      </c>
      <c r="S66" s="121">
        <f t="shared" si="29"/>
        <v>0</v>
      </c>
      <c r="T66" s="188"/>
      <c r="U66" s="137" t="s">
        <v>192</v>
      </c>
    </row>
    <row r="67" spans="1:21">
      <c r="A67" s="108" t="s">
        <v>193</v>
      </c>
      <c r="B67" s="139" t="s">
        <v>163</v>
      </c>
      <c r="C67" s="107">
        <v>0</v>
      </c>
      <c r="D67" s="60">
        <v>0</v>
      </c>
      <c r="E67" s="63">
        <v>0</v>
      </c>
      <c r="F67" s="59">
        <f>D67*C67*E67</f>
        <v>0</v>
      </c>
      <c r="G67" s="139" t="str">
        <f t="shared" si="24"/>
        <v>each</v>
      </c>
      <c r="H67" s="107">
        <v>0</v>
      </c>
      <c r="I67" s="60">
        <v>0</v>
      </c>
      <c r="J67" s="63">
        <v>0</v>
      </c>
      <c r="K67" s="59">
        <f>I67*H67*J67</f>
        <v>0</v>
      </c>
      <c r="L67" s="121">
        <f t="shared" si="25"/>
        <v>0</v>
      </c>
      <c r="M67" s="140" t="str">
        <f t="shared" si="26"/>
        <v>each</v>
      </c>
      <c r="N67" s="109">
        <v>0</v>
      </c>
      <c r="O67" s="110">
        <v>0</v>
      </c>
      <c r="P67" s="111">
        <f t="shared" si="27"/>
        <v>0</v>
      </c>
      <c r="Q67" s="59">
        <f>O67*N67*P67</f>
        <v>0</v>
      </c>
      <c r="R67" s="121">
        <f t="shared" si="28"/>
        <v>0</v>
      </c>
      <c r="S67" s="121">
        <f t="shared" si="29"/>
        <v>0</v>
      </c>
      <c r="T67" s="188"/>
      <c r="U67" s="137" t="s">
        <v>192</v>
      </c>
    </row>
    <row r="68" spans="1:21" ht="16.2">
      <c r="A68" s="76"/>
      <c r="B68" s="58"/>
      <c r="D68" s="101"/>
      <c r="E68" s="102"/>
      <c r="F68" s="70"/>
      <c r="G68" s="58"/>
      <c r="I68" s="101"/>
      <c r="J68" s="102"/>
      <c r="K68" s="70"/>
      <c r="L68" s="123"/>
      <c r="M68" s="58"/>
      <c r="O68" s="101"/>
      <c r="Q68" s="70"/>
      <c r="R68" s="123"/>
      <c r="S68" s="123"/>
      <c r="T68" s="62"/>
    </row>
    <row r="69" spans="1:21">
      <c r="A69" s="77"/>
      <c r="B69" s="58"/>
      <c r="D69" s="101"/>
      <c r="E69" s="102"/>
      <c r="F69" s="70"/>
      <c r="G69" s="58"/>
      <c r="I69" s="101"/>
      <c r="J69" s="102"/>
      <c r="K69" s="70"/>
      <c r="L69" s="123"/>
      <c r="M69" s="58"/>
      <c r="O69" s="101"/>
      <c r="Q69" s="70"/>
      <c r="R69" s="123"/>
      <c r="S69" s="123"/>
      <c r="T69" s="62"/>
      <c r="U69" s="136" t="s">
        <v>194</v>
      </c>
    </row>
    <row r="70" spans="1:21" ht="31.2">
      <c r="A70" s="127" t="s">
        <v>215</v>
      </c>
      <c r="B70" s="58"/>
      <c r="D70" s="101"/>
      <c r="E70" s="102"/>
      <c r="F70" s="59"/>
      <c r="G70" s="58"/>
      <c r="I70" s="101"/>
      <c r="J70" s="102"/>
      <c r="K70" s="59"/>
      <c r="L70" s="121"/>
      <c r="M70" s="58"/>
      <c r="O70" s="101"/>
      <c r="P70" s="72"/>
      <c r="Q70" s="59"/>
      <c r="R70" s="121"/>
      <c r="S70" s="121"/>
      <c r="T70" s="62"/>
      <c r="U70" s="136" t="s">
        <v>168</v>
      </c>
    </row>
    <row r="71" spans="1:21">
      <c r="A71" s="108" t="s">
        <v>195</v>
      </c>
      <c r="B71" s="139" t="s">
        <v>169</v>
      </c>
      <c r="C71" s="107">
        <v>0</v>
      </c>
      <c r="D71" s="101"/>
      <c r="E71" s="63">
        <v>0</v>
      </c>
      <c r="F71" s="59">
        <f>C71*E71</f>
        <v>0</v>
      </c>
      <c r="G71" s="139" t="str">
        <f t="shared" ref="G71:G75" si="33">B71</f>
        <v>event</v>
      </c>
      <c r="H71" s="107">
        <v>0</v>
      </c>
      <c r="I71" s="101"/>
      <c r="J71" s="63">
        <v>0</v>
      </c>
      <c r="K71" s="59">
        <f>H71*J71</f>
        <v>0</v>
      </c>
      <c r="L71" s="121">
        <f>F71+K71</f>
        <v>0</v>
      </c>
      <c r="M71" s="140" t="str">
        <f>G71</f>
        <v>event</v>
      </c>
      <c r="N71" s="109">
        <v>0</v>
      </c>
      <c r="O71" s="101"/>
      <c r="P71" s="111">
        <f>E71</f>
        <v>0</v>
      </c>
      <c r="Q71" s="59">
        <f>N71*P71</f>
        <v>0</v>
      </c>
      <c r="R71" s="121">
        <f>Q71</f>
        <v>0</v>
      </c>
      <c r="S71" s="121">
        <f>L71+R71</f>
        <v>0</v>
      </c>
      <c r="T71" s="188"/>
      <c r="U71" s="137" t="s">
        <v>196</v>
      </c>
    </row>
    <row r="72" spans="1:21">
      <c r="A72" s="108" t="s">
        <v>197</v>
      </c>
      <c r="B72" s="139" t="s">
        <v>198</v>
      </c>
      <c r="C72" s="107">
        <v>0</v>
      </c>
      <c r="D72" s="101"/>
      <c r="E72" s="63">
        <v>0</v>
      </c>
      <c r="F72" s="59">
        <f t="shared" ref="F72:F74" si="34">C72*E72</f>
        <v>0</v>
      </c>
      <c r="G72" s="139" t="str">
        <f t="shared" si="33"/>
        <v>person</v>
      </c>
      <c r="H72" s="107">
        <v>0</v>
      </c>
      <c r="I72" s="101"/>
      <c r="J72" s="63">
        <v>0</v>
      </c>
      <c r="K72" s="59">
        <f t="shared" ref="K72:K75" si="35">H72*J72</f>
        <v>0</v>
      </c>
      <c r="L72" s="121">
        <f>F72+K72</f>
        <v>0</v>
      </c>
      <c r="M72" s="140" t="str">
        <f>G72</f>
        <v>person</v>
      </c>
      <c r="N72" s="109">
        <v>0</v>
      </c>
      <c r="O72" s="101"/>
      <c r="P72" s="111">
        <f>E72</f>
        <v>0</v>
      </c>
      <c r="Q72" s="59">
        <f t="shared" ref="Q72:Q73" si="36">N72*P72</f>
        <v>0</v>
      </c>
      <c r="R72" s="121">
        <f>Q72</f>
        <v>0</v>
      </c>
      <c r="S72" s="121">
        <f>L72+R72</f>
        <v>0</v>
      </c>
      <c r="T72" s="188"/>
      <c r="U72" s="137" t="s">
        <v>196</v>
      </c>
    </row>
    <row r="73" spans="1:21">
      <c r="A73" s="108" t="s">
        <v>199</v>
      </c>
      <c r="B73" s="139" t="s">
        <v>198</v>
      </c>
      <c r="C73" s="107">
        <v>0</v>
      </c>
      <c r="D73" s="101"/>
      <c r="E73" s="63">
        <v>0</v>
      </c>
      <c r="F73" s="59">
        <f t="shared" si="34"/>
        <v>0</v>
      </c>
      <c r="G73" s="139" t="str">
        <f t="shared" si="33"/>
        <v>person</v>
      </c>
      <c r="H73" s="107">
        <v>0</v>
      </c>
      <c r="I73" s="101"/>
      <c r="J73" s="63">
        <v>0</v>
      </c>
      <c r="K73" s="59">
        <f t="shared" si="35"/>
        <v>0</v>
      </c>
      <c r="L73" s="121">
        <f>F73+K73</f>
        <v>0</v>
      </c>
      <c r="M73" s="140" t="str">
        <f>G73</f>
        <v>person</v>
      </c>
      <c r="N73" s="109">
        <v>0</v>
      </c>
      <c r="O73" s="101"/>
      <c r="P73" s="111">
        <f>E73</f>
        <v>0</v>
      </c>
      <c r="Q73" s="59">
        <f t="shared" si="36"/>
        <v>0</v>
      </c>
      <c r="R73" s="121">
        <f>Q73</f>
        <v>0</v>
      </c>
      <c r="S73" s="121">
        <f>L73+R73</f>
        <v>0</v>
      </c>
      <c r="T73" s="188"/>
      <c r="U73" s="137" t="s">
        <v>196</v>
      </c>
    </row>
    <row r="74" spans="1:21">
      <c r="A74" s="108" t="s">
        <v>200</v>
      </c>
      <c r="B74" s="139" t="s">
        <v>169</v>
      </c>
      <c r="C74" s="107">
        <v>0</v>
      </c>
      <c r="D74" s="101"/>
      <c r="E74" s="63">
        <v>0</v>
      </c>
      <c r="F74" s="59">
        <f t="shared" si="34"/>
        <v>0</v>
      </c>
      <c r="G74" s="139" t="str">
        <f t="shared" si="33"/>
        <v>event</v>
      </c>
      <c r="H74" s="107">
        <v>0</v>
      </c>
      <c r="I74" s="101"/>
      <c r="J74" s="63">
        <v>0</v>
      </c>
      <c r="K74" s="59">
        <f>H74*J74</f>
        <v>0</v>
      </c>
      <c r="L74" s="121">
        <f>F74+K74</f>
        <v>0</v>
      </c>
      <c r="M74" s="140" t="str">
        <f>G74</f>
        <v>event</v>
      </c>
      <c r="N74" s="109">
        <v>0</v>
      </c>
      <c r="O74" s="101"/>
      <c r="P74" s="111">
        <f>E74</f>
        <v>0</v>
      </c>
      <c r="Q74" s="59">
        <f>N74*P74</f>
        <v>0</v>
      </c>
      <c r="R74" s="121">
        <f>Q74</f>
        <v>0</v>
      </c>
      <c r="S74" s="121">
        <f>L74+R74</f>
        <v>0</v>
      </c>
      <c r="T74" s="188"/>
      <c r="U74" s="137" t="s">
        <v>196</v>
      </c>
    </row>
    <row r="75" spans="1:21">
      <c r="A75" s="108" t="s">
        <v>201</v>
      </c>
      <c r="B75" s="139" t="s">
        <v>169</v>
      </c>
      <c r="C75" s="107">
        <v>0</v>
      </c>
      <c r="D75" s="101"/>
      <c r="E75" s="63">
        <v>0</v>
      </c>
      <c r="F75" s="59">
        <f>C75*E75</f>
        <v>0</v>
      </c>
      <c r="G75" s="139" t="str">
        <f t="shared" si="33"/>
        <v>event</v>
      </c>
      <c r="H75" s="107">
        <v>0</v>
      </c>
      <c r="I75" s="101"/>
      <c r="J75" s="63">
        <v>0</v>
      </c>
      <c r="K75" s="59">
        <f t="shared" si="35"/>
        <v>0</v>
      </c>
      <c r="L75" s="121">
        <f>F75+K75</f>
        <v>0</v>
      </c>
      <c r="M75" s="140" t="str">
        <f>G75</f>
        <v>event</v>
      </c>
      <c r="N75" s="109">
        <v>0</v>
      </c>
      <c r="O75" s="101"/>
      <c r="P75" s="111">
        <f>E75</f>
        <v>0</v>
      </c>
      <c r="Q75" s="59">
        <f t="shared" ref="Q75" si="37">N75*P75</f>
        <v>0</v>
      </c>
      <c r="R75" s="121">
        <f>Q75</f>
        <v>0</v>
      </c>
      <c r="S75" s="121">
        <f>L75+R75</f>
        <v>0</v>
      </c>
      <c r="T75" s="188"/>
      <c r="U75" s="137" t="s">
        <v>196</v>
      </c>
    </row>
    <row r="76" spans="1:21">
      <c r="A76" s="78"/>
      <c r="B76" s="75"/>
      <c r="D76" s="101"/>
      <c r="E76" s="102"/>
      <c r="F76" s="59"/>
      <c r="G76" s="75"/>
      <c r="I76" s="101"/>
      <c r="J76" s="102"/>
      <c r="K76" s="59"/>
      <c r="L76" s="121"/>
      <c r="M76" s="75"/>
      <c r="O76" s="101"/>
      <c r="P76" s="72"/>
      <c r="Q76" s="59"/>
      <c r="R76" s="121"/>
      <c r="S76" s="121"/>
      <c r="T76" s="62"/>
    </row>
    <row r="77" spans="1:21">
      <c r="A77" s="78"/>
      <c r="B77" s="75"/>
      <c r="D77" s="101"/>
      <c r="E77" s="102"/>
      <c r="F77" s="59">
        <f t="shared" ref="F77" si="38">D77*E77</f>
        <v>0</v>
      </c>
      <c r="G77" s="75"/>
      <c r="I77" s="101"/>
      <c r="J77" s="102"/>
      <c r="K77" s="59">
        <f t="shared" ref="K77" si="39">I77*J77</f>
        <v>0</v>
      </c>
      <c r="L77" s="121"/>
      <c r="M77" s="75"/>
      <c r="O77" s="101"/>
      <c r="P77" s="72"/>
      <c r="Q77" s="59">
        <f t="shared" ref="Q77" si="40">O77*P77</f>
        <v>0</v>
      </c>
      <c r="R77" s="121"/>
      <c r="S77" s="121"/>
      <c r="T77" s="62"/>
      <c r="U77" s="136" t="s">
        <v>202</v>
      </c>
    </row>
    <row r="78" spans="1:21">
      <c r="A78" s="108" t="s">
        <v>203</v>
      </c>
      <c r="B78" s="135" t="s">
        <v>147</v>
      </c>
      <c r="C78" s="107">
        <v>0</v>
      </c>
      <c r="D78" s="101"/>
      <c r="E78" s="63">
        <v>0</v>
      </c>
      <c r="F78" s="59">
        <f t="shared" ref="F78:F82" si="41">C78*E78</f>
        <v>0</v>
      </c>
      <c r="G78" s="135" t="str">
        <f t="shared" ref="G78:G82" si="42">B78</f>
        <v>trip</v>
      </c>
      <c r="H78" s="107">
        <v>0</v>
      </c>
      <c r="I78" s="101"/>
      <c r="J78" s="63">
        <v>0</v>
      </c>
      <c r="K78" s="59">
        <f t="shared" ref="K78:K82" si="43">H78*J78</f>
        <v>0</v>
      </c>
      <c r="L78" s="121">
        <f>F78+K78</f>
        <v>0</v>
      </c>
      <c r="M78" s="140" t="str">
        <f>G78</f>
        <v>trip</v>
      </c>
      <c r="N78" s="109">
        <v>0</v>
      </c>
      <c r="O78" s="101"/>
      <c r="P78" s="111">
        <f>E78</f>
        <v>0</v>
      </c>
      <c r="Q78" s="59">
        <f t="shared" ref="Q78:Q82" si="44">N78*P78</f>
        <v>0</v>
      </c>
      <c r="R78" s="121">
        <f>Q78</f>
        <v>0</v>
      </c>
      <c r="S78" s="121">
        <f>L78+R78</f>
        <v>0</v>
      </c>
      <c r="T78" s="188"/>
      <c r="U78" s="137" t="s">
        <v>204</v>
      </c>
    </row>
    <row r="79" spans="1:21">
      <c r="A79" s="108" t="s">
        <v>205</v>
      </c>
      <c r="B79" s="135" t="s">
        <v>147</v>
      </c>
      <c r="C79" s="107">
        <v>0</v>
      </c>
      <c r="D79" s="101"/>
      <c r="E79" s="63">
        <v>0</v>
      </c>
      <c r="F79" s="59">
        <f t="shared" si="41"/>
        <v>0</v>
      </c>
      <c r="G79" s="135" t="str">
        <f t="shared" si="42"/>
        <v>trip</v>
      </c>
      <c r="H79" s="107">
        <v>0</v>
      </c>
      <c r="I79" s="101"/>
      <c r="J79" s="63">
        <v>0</v>
      </c>
      <c r="K79" s="59">
        <f t="shared" si="43"/>
        <v>0</v>
      </c>
      <c r="L79" s="121">
        <f>F79+K79</f>
        <v>0</v>
      </c>
      <c r="M79" s="140" t="str">
        <f>G79</f>
        <v>trip</v>
      </c>
      <c r="N79" s="109">
        <v>0</v>
      </c>
      <c r="O79" s="101"/>
      <c r="P79" s="111">
        <f>E79</f>
        <v>0</v>
      </c>
      <c r="Q79" s="59">
        <f t="shared" si="44"/>
        <v>0</v>
      </c>
      <c r="R79" s="121">
        <f>Q79</f>
        <v>0</v>
      </c>
      <c r="S79" s="121">
        <f>L79+R79</f>
        <v>0</v>
      </c>
      <c r="T79" s="188"/>
      <c r="U79" s="137" t="s">
        <v>204</v>
      </c>
    </row>
    <row r="80" spans="1:21">
      <c r="A80" s="108" t="s">
        <v>206</v>
      </c>
      <c r="B80" s="135" t="s">
        <v>152</v>
      </c>
      <c r="C80" s="107">
        <v>0</v>
      </c>
      <c r="D80" s="101"/>
      <c r="E80" s="63">
        <v>0</v>
      </c>
      <c r="F80" s="59">
        <f t="shared" si="41"/>
        <v>0</v>
      </c>
      <c r="G80" s="135" t="str">
        <f t="shared" si="42"/>
        <v>night</v>
      </c>
      <c r="H80" s="107">
        <v>0</v>
      </c>
      <c r="I80" s="101"/>
      <c r="J80" s="63">
        <v>0</v>
      </c>
      <c r="K80" s="59">
        <f t="shared" si="43"/>
        <v>0</v>
      </c>
      <c r="L80" s="121">
        <f>F80+K80</f>
        <v>0</v>
      </c>
      <c r="M80" s="140" t="str">
        <f>G80</f>
        <v>night</v>
      </c>
      <c r="N80" s="109">
        <v>0</v>
      </c>
      <c r="O80" s="101"/>
      <c r="P80" s="111">
        <f>E80</f>
        <v>0</v>
      </c>
      <c r="Q80" s="59">
        <f t="shared" si="44"/>
        <v>0</v>
      </c>
      <c r="R80" s="121">
        <f>Q80</f>
        <v>0</v>
      </c>
      <c r="S80" s="121">
        <f>L80+R80</f>
        <v>0</v>
      </c>
      <c r="T80" s="188"/>
      <c r="U80" s="137" t="s">
        <v>207</v>
      </c>
    </row>
    <row r="81" spans="1:21">
      <c r="A81" s="108" t="s">
        <v>154</v>
      </c>
      <c r="B81" s="135" t="s">
        <v>139</v>
      </c>
      <c r="C81" s="107">
        <v>0</v>
      </c>
      <c r="D81" s="101"/>
      <c r="E81" s="63">
        <v>0</v>
      </c>
      <c r="F81" s="59">
        <f t="shared" si="41"/>
        <v>0</v>
      </c>
      <c r="G81" s="135" t="str">
        <f t="shared" si="42"/>
        <v>day</v>
      </c>
      <c r="H81" s="107">
        <v>0</v>
      </c>
      <c r="I81" s="101"/>
      <c r="J81" s="63">
        <v>0</v>
      </c>
      <c r="K81" s="59">
        <f t="shared" si="43"/>
        <v>0</v>
      </c>
      <c r="L81" s="121">
        <f>F81+K81</f>
        <v>0</v>
      </c>
      <c r="M81" s="140" t="str">
        <f>G81</f>
        <v>day</v>
      </c>
      <c r="N81" s="109">
        <v>0</v>
      </c>
      <c r="O81" s="101"/>
      <c r="P81" s="111">
        <f>E81</f>
        <v>0</v>
      </c>
      <c r="Q81" s="59">
        <f t="shared" si="44"/>
        <v>0</v>
      </c>
      <c r="R81" s="121">
        <f>Q81</f>
        <v>0</v>
      </c>
      <c r="S81" s="121">
        <f>L81+R81</f>
        <v>0</v>
      </c>
      <c r="T81" s="188"/>
      <c r="U81" s="137" t="s">
        <v>208</v>
      </c>
    </row>
    <row r="82" spans="1:21">
      <c r="A82" s="108" t="s">
        <v>156</v>
      </c>
      <c r="B82" s="135" t="s">
        <v>147</v>
      </c>
      <c r="C82" s="107">
        <v>0</v>
      </c>
      <c r="D82" s="101"/>
      <c r="E82" s="63">
        <v>0</v>
      </c>
      <c r="F82" s="59">
        <f t="shared" si="41"/>
        <v>0</v>
      </c>
      <c r="G82" s="135" t="str">
        <f t="shared" si="42"/>
        <v>trip</v>
      </c>
      <c r="H82" s="107">
        <v>0</v>
      </c>
      <c r="I82" s="101"/>
      <c r="J82" s="63">
        <v>0</v>
      </c>
      <c r="K82" s="59">
        <f t="shared" si="43"/>
        <v>0</v>
      </c>
      <c r="L82" s="121">
        <f>F82+K82</f>
        <v>0</v>
      </c>
      <c r="M82" s="140" t="str">
        <f>G82</f>
        <v>trip</v>
      </c>
      <c r="N82" s="109">
        <v>0</v>
      </c>
      <c r="O82" s="101"/>
      <c r="P82" s="111">
        <f>E82</f>
        <v>0</v>
      </c>
      <c r="Q82" s="59">
        <f t="shared" si="44"/>
        <v>0</v>
      </c>
      <c r="R82" s="121">
        <f>Q82</f>
        <v>0</v>
      </c>
      <c r="S82" s="121">
        <f>L82+R82</f>
        <v>0</v>
      </c>
      <c r="T82" s="188"/>
      <c r="U82" s="137" t="s">
        <v>209</v>
      </c>
    </row>
    <row r="83" spans="1:21">
      <c r="A83" s="69"/>
      <c r="B83" s="58"/>
      <c r="D83" s="101"/>
      <c r="E83" s="102"/>
      <c r="F83" s="59"/>
      <c r="G83" s="58"/>
      <c r="I83" s="101"/>
      <c r="J83" s="102"/>
      <c r="K83" s="59"/>
      <c r="L83" s="121"/>
      <c r="M83" s="58"/>
      <c r="O83" s="101"/>
      <c r="P83" s="72"/>
      <c r="Q83" s="59"/>
      <c r="R83" s="121"/>
      <c r="S83" s="121"/>
      <c r="T83" s="62"/>
    </row>
    <row r="84" spans="1:21" ht="31.2">
      <c r="A84" s="127" t="s">
        <v>216</v>
      </c>
      <c r="B84" s="58"/>
      <c r="D84" s="101"/>
      <c r="E84" s="102"/>
      <c r="F84" s="59"/>
      <c r="G84" s="58"/>
      <c r="I84" s="101"/>
      <c r="J84" s="102"/>
      <c r="K84" s="59"/>
      <c r="L84" s="121"/>
      <c r="M84" s="58"/>
      <c r="O84" s="101"/>
      <c r="P84" s="72"/>
      <c r="Q84" s="59"/>
      <c r="R84" s="121"/>
      <c r="S84" s="121"/>
      <c r="T84" s="62"/>
      <c r="U84" s="136" t="s">
        <v>168</v>
      </c>
    </row>
    <row r="85" spans="1:21">
      <c r="A85" s="108" t="s">
        <v>195</v>
      </c>
      <c r="B85" s="139" t="s">
        <v>169</v>
      </c>
      <c r="C85" s="107">
        <v>0</v>
      </c>
      <c r="D85" s="101"/>
      <c r="E85" s="63">
        <v>0</v>
      </c>
      <c r="F85" s="59">
        <f t="shared" ref="F85:F89" si="45">C85*E85</f>
        <v>0</v>
      </c>
      <c r="G85" s="139" t="str">
        <f t="shared" ref="G85:G89" si="46">B85</f>
        <v>event</v>
      </c>
      <c r="H85" s="107">
        <v>0</v>
      </c>
      <c r="I85" s="101"/>
      <c r="J85" s="63">
        <v>0</v>
      </c>
      <c r="K85" s="59">
        <f t="shared" ref="K85:K89" si="47">H85*J85</f>
        <v>0</v>
      </c>
      <c r="L85" s="121">
        <f>F85+K85</f>
        <v>0</v>
      </c>
      <c r="M85" s="140" t="str">
        <f>G85</f>
        <v>event</v>
      </c>
      <c r="N85" s="109">
        <v>0</v>
      </c>
      <c r="O85" s="101"/>
      <c r="P85" s="111">
        <f>E85</f>
        <v>0</v>
      </c>
      <c r="Q85" s="59">
        <f t="shared" ref="Q85:Q89" si="48">N85*P85</f>
        <v>0</v>
      </c>
      <c r="R85" s="121">
        <f t="shared" ref="R85:R96" si="49">Q85</f>
        <v>0</v>
      </c>
      <c r="S85" s="121">
        <f t="shared" ref="S85:S96" si="50">L85+R85</f>
        <v>0</v>
      </c>
      <c r="T85" s="188"/>
      <c r="U85" s="137" t="s">
        <v>196</v>
      </c>
    </row>
    <row r="86" spans="1:21">
      <c r="A86" s="108" t="s">
        <v>197</v>
      </c>
      <c r="B86" s="139" t="s">
        <v>198</v>
      </c>
      <c r="C86" s="107">
        <v>0</v>
      </c>
      <c r="D86" s="101"/>
      <c r="E86" s="63">
        <v>0</v>
      </c>
      <c r="F86" s="59">
        <f t="shared" si="45"/>
        <v>0</v>
      </c>
      <c r="G86" s="139" t="str">
        <f t="shared" si="46"/>
        <v>person</v>
      </c>
      <c r="H86" s="107">
        <v>0</v>
      </c>
      <c r="I86" s="101"/>
      <c r="J86" s="63">
        <v>0</v>
      </c>
      <c r="K86" s="59">
        <f t="shared" si="47"/>
        <v>0</v>
      </c>
      <c r="L86" s="121">
        <f>F86+K86</f>
        <v>0</v>
      </c>
      <c r="M86" s="140" t="str">
        <f>G86</f>
        <v>person</v>
      </c>
      <c r="N86" s="109">
        <v>0</v>
      </c>
      <c r="O86" s="101"/>
      <c r="P86" s="111">
        <f>E86</f>
        <v>0</v>
      </c>
      <c r="Q86" s="59">
        <f t="shared" si="48"/>
        <v>0</v>
      </c>
      <c r="R86" s="121">
        <f t="shared" si="49"/>
        <v>0</v>
      </c>
      <c r="S86" s="121">
        <f t="shared" si="50"/>
        <v>0</v>
      </c>
      <c r="T86" s="188"/>
      <c r="U86" s="137" t="s">
        <v>196</v>
      </c>
    </row>
    <row r="87" spans="1:21">
      <c r="A87" s="108" t="s">
        <v>199</v>
      </c>
      <c r="B87" s="139" t="s">
        <v>198</v>
      </c>
      <c r="C87" s="107">
        <v>0</v>
      </c>
      <c r="D87" s="101"/>
      <c r="E87" s="63">
        <v>0</v>
      </c>
      <c r="F87" s="59">
        <f t="shared" si="45"/>
        <v>0</v>
      </c>
      <c r="G87" s="139" t="str">
        <f t="shared" si="46"/>
        <v>person</v>
      </c>
      <c r="H87" s="107">
        <v>0</v>
      </c>
      <c r="I87" s="101"/>
      <c r="J87" s="63">
        <v>0</v>
      </c>
      <c r="K87" s="59">
        <f t="shared" si="47"/>
        <v>0</v>
      </c>
      <c r="L87" s="121">
        <f>F87+K87</f>
        <v>0</v>
      </c>
      <c r="M87" s="140" t="str">
        <f>G87</f>
        <v>person</v>
      </c>
      <c r="N87" s="109">
        <v>0</v>
      </c>
      <c r="O87" s="101"/>
      <c r="P87" s="111">
        <f>E87</f>
        <v>0</v>
      </c>
      <c r="Q87" s="59">
        <f t="shared" si="48"/>
        <v>0</v>
      </c>
      <c r="R87" s="121">
        <f t="shared" si="49"/>
        <v>0</v>
      </c>
      <c r="S87" s="121">
        <f t="shared" si="50"/>
        <v>0</v>
      </c>
      <c r="T87" s="188"/>
      <c r="U87" s="137" t="s">
        <v>196</v>
      </c>
    </row>
    <row r="88" spans="1:21">
      <c r="A88" s="108" t="s">
        <v>200</v>
      </c>
      <c r="B88" s="139" t="s">
        <v>169</v>
      </c>
      <c r="C88" s="107">
        <v>0</v>
      </c>
      <c r="D88" s="101"/>
      <c r="E88" s="63">
        <v>0</v>
      </c>
      <c r="F88" s="59">
        <f t="shared" si="45"/>
        <v>0</v>
      </c>
      <c r="G88" s="139" t="str">
        <f t="shared" si="46"/>
        <v>event</v>
      </c>
      <c r="H88" s="107">
        <v>0</v>
      </c>
      <c r="I88" s="101"/>
      <c r="J88" s="63">
        <v>0</v>
      </c>
      <c r="K88" s="59">
        <f t="shared" si="47"/>
        <v>0</v>
      </c>
      <c r="L88" s="121">
        <f>F88+K88</f>
        <v>0</v>
      </c>
      <c r="M88" s="140" t="str">
        <f>G88</f>
        <v>event</v>
      </c>
      <c r="N88" s="109">
        <v>0</v>
      </c>
      <c r="O88" s="101"/>
      <c r="P88" s="111">
        <f>E88</f>
        <v>0</v>
      </c>
      <c r="Q88" s="59">
        <f t="shared" si="48"/>
        <v>0</v>
      </c>
      <c r="R88" s="121">
        <f t="shared" si="49"/>
        <v>0</v>
      </c>
      <c r="S88" s="121">
        <f t="shared" si="50"/>
        <v>0</v>
      </c>
      <c r="T88" s="188"/>
      <c r="U88" s="137" t="s">
        <v>196</v>
      </c>
    </row>
    <row r="89" spans="1:21">
      <c r="A89" s="108" t="s">
        <v>201</v>
      </c>
      <c r="B89" s="139" t="s">
        <v>169</v>
      </c>
      <c r="C89" s="107">
        <v>0</v>
      </c>
      <c r="D89" s="101"/>
      <c r="E89" s="63">
        <v>0</v>
      </c>
      <c r="F89" s="59">
        <f t="shared" si="45"/>
        <v>0</v>
      </c>
      <c r="G89" s="139" t="str">
        <f t="shared" si="46"/>
        <v>event</v>
      </c>
      <c r="H89" s="107">
        <v>0</v>
      </c>
      <c r="I89" s="101"/>
      <c r="J89" s="63">
        <v>0</v>
      </c>
      <c r="K89" s="59">
        <f t="shared" si="47"/>
        <v>0</v>
      </c>
      <c r="L89" s="121">
        <f>F89+K89</f>
        <v>0</v>
      </c>
      <c r="M89" s="140" t="str">
        <f>G89</f>
        <v>event</v>
      </c>
      <c r="N89" s="109">
        <v>0</v>
      </c>
      <c r="O89" s="101"/>
      <c r="P89" s="111">
        <f>E89</f>
        <v>0</v>
      </c>
      <c r="Q89" s="59">
        <f t="shared" si="48"/>
        <v>0</v>
      </c>
      <c r="R89" s="121">
        <f t="shared" si="49"/>
        <v>0</v>
      </c>
      <c r="S89" s="121">
        <f t="shared" si="50"/>
        <v>0</v>
      </c>
      <c r="T89" s="188"/>
      <c r="U89" s="137" t="s">
        <v>196</v>
      </c>
    </row>
    <row r="90" spans="1:21">
      <c r="A90" s="78"/>
      <c r="B90" s="75"/>
      <c r="D90" s="101"/>
      <c r="E90" s="102"/>
      <c r="F90" s="59"/>
      <c r="G90" s="75"/>
      <c r="I90" s="101"/>
      <c r="J90" s="102"/>
      <c r="K90" s="59"/>
      <c r="L90" s="121"/>
      <c r="M90" s="58"/>
      <c r="O90" s="101"/>
      <c r="P90" s="111"/>
      <c r="Q90" s="59"/>
      <c r="R90" s="121">
        <f t="shared" si="49"/>
        <v>0</v>
      </c>
      <c r="S90" s="121">
        <f t="shared" si="50"/>
        <v>0</v>
      </c>
      <c r="T90" s="188"/>
    </row>
    <row r="91" spans="1:21">
      <c r="A91" s="78"/>
      <c r="B91" s="75"/>
      <c r="D91" s="101"/>
      <c r="E91" s="102"/>
      <c r="F91" s="59"/>
      <c r="G91" s="75"/>
      <c r="I91" s="101"/>
      <c r="J91" s="102"/>
      <c r="K91" s="59"/>
      <c r="L91" s="121"/>
      <c r="M91" s="75"/>
      <c r="O91" s="101"/>
      <c r="P91" s="72"/>
      <c r="Q91" s="59"/>
      <c r="R91" s="121">
        <f t="shared" si="49"/>
        <v>0</v>
      </c>
      <c r="S91" s="121">
        <f t="shared" si="50"/>
        <v>0</v>
      </c>
      <c r="T91" s="62"/>
      <c r="U91" s="136" t="s">
        <v>202</v>
      </c>
    </row>
    <row r="92" spans="1:21">
      <c r="A92" s="108" t="s">
        <v>203</v>
      </c>
      <c r="B92" s="135" t="s">
        <v>147</v>
      </c>
      <c r="C92" s="107">
        <v>0</v>
      </c>
      <c r="D92" s="101"/>
      <c r="E92" s="63">
        <v>0</v>
      </c>
      <c r="F92" s="59">
        <f t="shared" ref="F92:F96" si="51">C92*E92</f>
        <v>0</v>
      </c>
      <c r="G92" s="135" t="str">
        <f t="shared" ref="G92:G96" si="52">B92</f>
        <v>trip</v>
      </c>
      <c r="H92" s="107">
        <v>0</v>
      </c>
      <c r="I92" s="101"/>
      <c r="J92" s="63">
        <v>0</v>
      </c>
      <c r="K92" s="59">
        <f t="shared" ref="K92:K96" si="53">H92*J92</f>
        <v>0</v>
      </c>
      <c r="L92" s="121">
        <f>F92+K92</f>
        <v>0</v>
      </c>
      <c r="M92" s="140" t="str">
        <f>G92</f>
        <v>trip</v>
      </c>
      <c r="N92" s="109">
        <v>0</v>
      </c>
      <c r="O92" s="101"/>
      <c r="P92" s="111">
        <f>E92</f>
        <v>0</v>
      </c>
      <c r="Q92" s="59">
        <f t="shared" ref="Q92:Q96" si="54">N92*P92</f>
        <v>0</v>
      </c>
      <c r="R92" s="121">
        <f t="shared" si="49"/>
        <v>0</v>
      </c>
      <c r="S92" s="121">
        <f t="shared" si="50"/>
        <v>0</v>
      </c>
      <c r="T92" s="188"/>
      <c r="U92" s="137" t="s">
        <v>204</v>
      </c>
    </row>
    <row r="93" spans="1:21">
      <c r="A93" s="108" t="s">
        <v>205</v>
      </c>
      <c r="B93" s="135" t="s">
        <v>147</v>
      </c>
      <c r="C93" s="107">
        <v>0</v>
      </c>
      <c r="D93" s="101"/>
      <c r="E93" s="63">
        <v>0</v>
      </c>
      <c r="F93" s="59">
        <f t="shared" si="51"/>
        <v>0</v>
      </c>
      <c r="G93" s="135" t="str">
        <f t="shared" si="52"/>
        <v>trip</v>
      </c>
      <c r="H93" s="107">
        <v>0</v>
      </c>
      <c r="I93" s="101"/>
      <c r="J93" s="63">
        <v>0</v>
      </c>
      <c r="K93" s="59">
        <f t="shared" si="53"/>
        <v>0</v>
      </c>
      <c r="L93" s="121">
        <f>F93+K93</f>
        <v>0</v>
      </c>
      <c r="M93" s="140" t="str">
        <f>G93</f>
        <v>trip</v>
      </c>
      <c r="N93" s="109">
        <v>0</v>
      </c>
      <c r="O93" s="101"/>
      <c r="P93" s="111">
        <f>E93</f>
        <v>0</v>
      </c>
      <c r="Q93" s="59">
        <f t="shared" si="54"/>
        <v>0</v>
      </c>
      <c r="R93" s="121">
        <f t="shared" si="49"/>
        <v>0</v>
      </c>
      <c r="S93" s="121">
        <f t="shared" si="50"/>
        <v>0</v>
      </c>
      <c r="T93" s="188"/>
      <c r="U93" s="137" t="s">
        <v>204</v>
      </c>
    </row>
    <row r="94" spans="1:21">
      <c r="A94" s="108" t="s">
        <v>206</v>
      </c>
      <c r="B94" s="135" t="s">
        <v>152</v>
      </c>
      <c r="C94" s="107">
        <v>0</v>
      </c>
      <c r="D94" s="101"/>
      <c r="E94" s="63">
        <v>0</v>
      </c>
      <c r="F94" s="59">
        <f t="shared" si="51"/>
        <v>0</v>
      </c>
      <c r="G94" s="135" t="str">
        <f t="shared" si="52"/>
        <v>night</v>
      </c>
      <c r="H94" s="107">
        <v>0</v>
      </c>
      <c r="I94" s="101"/>
      <c r="J94" s="63">
        <v>0</v>
      </c>
      <c r="K94" s="59">
        <f t="shared" si="53"/>
        <v>0</v>
      </c>
      <c r="L94" s="121">
        <f>F94+K94</f>
        <v>0</v>
      </c>
      <c r="M94" s="140" t="str">
        <f>G94</f>
        <v>night</v>
      </c>
      <c r="N94" s="109">
        <v>0</v>
      </c>
      <c r="O94" s="101"/>
      <c r="P94" s="111">
        <f>E94</f>
        <v>0</v>
      </c>
      <c r="Q94" s="59">
        <f t="shared" si="54"/>
        <v>0</v>
      </c>
      <c r="R94" s="121">
        <f t="shared" si="49"/>
        <v>0</v>
      </c>
      <c r="S94" s="121">
        <f t="shared" si="50"/>
        <v>0</v>
      </c>
      <c r="T94" s="188"/>
      <c r="U94" s="137" t="s">
        <v>207</v>
      </c>
    </row>
    <row r="95" spans="1:21">
      <c r="A95" s="108" t="s">
        <v>154</v>
      </c>
      <c r="B95" s="135" t="s">
        <v>139</v>
      </c>
      <c r="C95" s="107">
        <v>0</v>
      </c>
      <c r="D95" s="101"/>
      <c r="E95" s="63">
        <v>0</v>
      </c>
      <c r="F95" s="59">
        <f t="shared" si="51"/>
        <v>0</v>
      </c>
      <c r="G95" s="135" t="str">
        <f t="shared" si="52"/>
        <v>day</v>
      </c>
      <c r="H95" s="107">
        <v>0</v>
      </c>
      <c r="I95" s="101"/>
      <c r="J95" s="63">
        <v>0</v>
      </c>
      <c r="K95" s="59">
        <f t="shared" si="53"/>
        <v>0</v>
      </c>
      <c r="L95" s="121">
        <f>F95+K95</f>
        <v>0</v>
      </c>
      <c r="M95" s="140" t="str">
        <f>G95</f>
        <v>day</v>
      </c>
      <c r="N95" s="109">
        <v>0</v>
      </c>
      <c r="O95" s="101"/>
      <c r="P95" s="111">
        <f>E95</f>
        <v>0</v>
      </c>
      <c r="Q95" s="59">
        <f t="shared" si="54"/>
        <v>0</v>
      </c>
      <c r="R95" s="121">
        <f t="shared" si="49"/>
        <v>0</v>
      </c>
      <c r="S95" s="121">
        <f t="shared" si="50"/>
        <v>0</v>
      </c>
      <c r="T95" s="188"/>
      <c r="U95" s="137" t="s">
        <v>208</v>
      </c>
    </row>
    <row r="96" spans="1:21">
      <c r="A96" s="108" t="s">
        <v>156</v>
      </c>
      <c r="B96" s="135" t="s">
        <v>147</v>
      </c>
      <c r="C96" s="107">
        <v>0</v>
      </c>
      <c r="D96" s="101"/>
      <c r="E96" s="63">
        <v>0</v>
      </c>
      <c r="F96" s="59">
        <f t="shared" si="51"/>
        <v>0</v>
      </c>
      <c r="G96" s="135" t="str">
        <f t="shared" si="52"/>
        <v>trip</v>
      </c>
      <c r="H96" s="107">
        <v>0</v>
      </c>
      <c r="I96" s="101"/>
      <c r="J96" s="63">
        <v>0</v>
      </c>
      <c r="K96" s="59">
        <f t="shared" si="53"/>
        <v>0</v>
      </c>
      <c r="L96" s="121">
        <f>F96+K96</f>
        <v>0</v>
      </c>
      <c r="M96" s="140" t="str">
        <f>G96</f>
        <v>trip</v>
      </c>
      <c r="N96" s="109">
        <v>0</v>
      </c>
      <c r="O96" s="101"/>
      <c r="P96" s="111">
        <f>E96</f>
        <v>0</v>
      </c>
      <c r="Q96" s="59">
        <f t="shared" si="54"/>
        <v>0</v>
      </c>
      <c r="R96" s="121">
        <f t="shared" si="49"/>
        <v>0</v>
      </c>
      <c r="S96" s="121">
        <f t="shared" si="50"/>
        <v>0</v>
      </c>
      <c r="T96" s="188"/>
      <c r="U96" s="137" t="s">
        <v>209</v>
      </c>
    </row>
    <row r="97" spans="1:21">
      <c r="A97" s="69"/>
      <c r="B97" s="58"/>
      <c r="D97" s="101"/>
      <c r="E97" s="102"/>
      <c r="F97" s="59"/>
      <c r="G97" s="58"/>
      <c r="I97" s="101"/>
      <c r="J97" s="102"/>
      <c r="K97" s="59"/>
      <c r="L97" s="121"/>
      <c r="M97" s="58"/>
      <c r="O97" s="101"/>
      <c r="P97" s="72"/>
      <c r="Q97" s="59"/>
      <c r="R97" s="121"/>
      <c r="S97" s="121"/>
      <c r="T97" s="62"/>
    </row>
    <row r="98" spans="1:21" ht="31.2">
      <c r="A98" s="127" t="s">
        <v>217</v>
      </c>
      <c r="B98" s="58"/>
      <c r="D98" s="101"/>
      <c r="E98" s="102"/>
      <c r="F98" s="59"/>
      <c r="G98" s="58"/>
      <c r="I98" s="101"/>
      <c r="J98" s="102"/>
      <c r="K98" s="59"/>
      <c r="L98" s="121"/>
      <c r="M98" s="58"/>
      <c r="O98" s="101"/>
      <c r="P98" s="72"/>
      <c r="Q98" s="59"/>
      <c r="R98" s="121"/>
      <c r="S98" s="121"/>
      <c r="T98" s="62"/>
      <c r="U98" s="136" t="s">
        <v>168</v>
      </c>
    </row>
    <row r="99" spans="1:21">
      <c r="A99" s="108" t="s">
        <v>195</v>
      </c>
      <c r="B99" s="139" t="s">
        <v>169</v>
      </c>
      <c r="C99" s="107">
        <v>0</v>
      </c>
      <c r="D99" s="101"/>
      <c r="E99" s="63">
        <v>0</v>
      </c>
      <c r="F99" s="59">
        <f t="shared" ref="F99:F103" si="55">C99*E99</f>
        <v>0</v>
      </c>
      <c r="G99" s="139" t="str">
        <f t="shared" ref="G99:G103" si="56">B99</f>
        <v>event</v>
      </c>
      <c r="H99" s="107">
        <v>0</v>
      </c>
      <c r="I99" s="101"/>
      <c r="J99" s="63">
        <v>0</v>
      </c>
      <c r="K99" s="59">
        <f t="shared" ref="K99:K103" si="57">H99*J99</f>
        <v>0</v>
      </c>
      <c r="L99" s="121">
        <f>F99+K99</f>
        <v>0</v>
      </c>
      <c r="M99" s="140" t="str">
        <f>G99</f>
        <v>event</v>
      </c>
      <c r="N99" s="109">
        <v>0</v>
      </c>
      <c r="O99" s="101"/>
      <c r="P99" s="111">
        <f>E99</f>
        <v>0</v>
      </c>
      <c r="Q99" s="59">
        <f t="shared" ref="Q99:Q103" si="58">N99*P99</f>
        <v>0</v>
      </c>
      <c r="R99" s="121">
        <f>Q99</f>
        <v>0</v>
      </c>
      <c r="S99" s="121">
        <f>L99+R99</f>
        <v>0</v>
      </c>
      <c r="T99" s="188"/>
      <c r="U99" s="137" t="s">
        <v>196</v>
      </c>
    </row>
    <row r="100" spans="1:21">
      <c r="A100" s="108" t="s">
        <v>197</v>
      </c>
      <c r="B100" s="139" t="s">
        <v>198</v>
      </c>
      <c r="C100" s="107">
        <v>0</v>
      </c>
      <c r="D100" s="101"/>
      <c r="E100" s="63">
        <v>0</v>
      </c>
      <c r="F100" s="59">
        <f t="shared" si="55"/>
        <v>0</v>
      </c>
      <c r="G100" s="139" t="str">
        <f t="shared" si="56"/>
        <v>person</v>
      </c>
      <c r="H100" s="107">
        <v>0</v>
      </c>
      <c r="I100" s="101"/>
      <c r="J100" s="63">
        <v>0</v>
      </c>
      <c r="K100" s="59">
        <f t="shared" si="57"/>
        <v>0</v>
      </c>
      <c r="L100" s="121">
        <f>F100+K100</f>
        <v>0</v>
      </c>
      <c r="M100" s="140" t="str">
        <f>G100</f>
        <v>person</v>
      </c>
      <c r="N100" s="109">
        <v>0</v>
      </c>
      <c r="O100" s="101"/>
      <c r="P100" s="111">
        <f>E100</f>
        <v>0</v>
      </c>
      <c r="Q100" s="59">
        <f t="shared" si="58"/>
        <v>0</v>
      </c>
      <c r="R100" s="121">
        <f>Q100</f>
        <v>0</v>
      </c>
      <c r="S100" s="121">
        <f>L100+R100</f>
        <v>0</v>
      </c>
      <c r="T100" s="188"/>
      <c r="U100" s="137" t="s">
        <v>196</v>
      </c>
    </row>
    <row r="101" spans="1:21">
      <c r="A101" s="108" t="s">
        <v>199</v>
      </c>
      <c r="B101" s="139" t="s">
        <v>198</v>
      </c>
      <c r="C101" s="107">
        <v>0</v>
      </c>
      <c r="D101" s="101"/>
      <c r="E101" s="63">
        <v>0</v>
      </c>
      <c r="F101" s="59">
        <f t="shared" si="55"/>
        <v>0</v>
      </c>
      <c r="G101" s="139" t="str">
        <f t="shared" si="56"/>
        <v>person</v>
      </c>
      <c r="H101" s="107">
        <v>0</v>
      </c>
      <c r="I101" s="101"/>
      <c r="J101" s="63">
        <v>0</v>
      </c>
      <c r="K101" s="59">
        <f t="shared" si="57"/>
        <v>0</v>
      </c>
      <c r="L101" s="121">
        <f>F101+K101</f>
        <v>0</v>
      </c>
      <c r="M101" s="140" t="str">
        <f>G101</f>
        <v>person</v>
      </c>
      <c r="N101" s="109">
        <v>0</v>
      </c>
      <c r="O101" s="101"/>
      <c r="P101" s="111">
        <f>E101</f>
        <v>0</v>
      </c>
      <c r="Q101" s="59">
        <f t="shared" si="58"/>
        <v>0</v>
      </c>
      <c r="R101" s="121">
        <f>Q101</f>
        <v>0</v>
      </c>
      <c r="S101" s="121">
        <f>L101+R101</f>
        <v>0</v>
      </c>
      <c r="T101" s="188"/>
      <c r="U101" s="137" t="s">
        <v>196</v>
      </c>
    </row>
    <row r="102" spans="1:21">
      <c r="A102" s="108" t="s">
        <v>200</v>
      </c>
      <c r="B102" s="139" t="s">
        <v>169</v>
      </c>
      <c r="C102" s="107">
        <v>0</v>
      </c>
      <c r="D102" s="101"/>
      <c r="E102" s="63">
        <v>0</v>
      </c>
      <c r="F102" s="59">
        <f t="shared" si="55"/>
        <v>0</v>
      </c>
      <c r="G102" s="139" t="str">
        <f t="shared" si="56"/>
        <v>event</v>
      </c>
      <c r="H102" s="107">
        <v>0</v>
      </c>
      <c r="I102" s="101"/>
      <c r="J102" s="63">
        <v>0</v>
      </c>
      <c r="K102" s="59">
        <f t="shared" si="57"/>
        <v>0</v>
      </c>
      <c r="L102" s="121">
        <f>F102+K102</f>
        <v>0</v>
      </c>
      <c r="M102" s="140" t="str">
        <f>G102</f>
        <v>event</v>
      </c>
      <c r="N102" s="109">
        <v>0</v>
      </c>
      <c r="O102" s="101"/>
      <c r="P102" s="111">
        <f>E102</f>
        <v>0</v>
      </c>
      <c r="Q102" s="59">
        <f t="shared" si="58"/>
        <v>0</v>
      </c>
      <c r="R102" s="121">
        <f>Q102</f>
        <v>0</v>
      </c>
      <c r="S102" s="121">
        <f>L102+R102</f>
        <v>0</v>
      </c>
      <c r="T102" s="188"/>
      <c r="U102" s="137" t="s">
        <v>196</v>
      </c>
    </row>
    <row r="103" spans="1:21">
      <c r="A103" s="108" t="s">
        <v>201</v>
      </c>
      <c r="B103" s="139" t="s">
        <v>169</v>
      </c>
      <c r="C103" s="107">
        <v>0</v>
      </c>
      <c r="D103" s="101"/>
      <c r="E103" s="63">
        <v>0</v>
      </c>
      <c r="F103" s="59">
        <f t="shared" si="55"/>
        <v>0</v>
      </c>
      <c r="G103" s="139" t="str">
        <f t="shared" si="56"/>
        <v>event</v>
      </c>
      <c r="H103" s="107">
        <v>0</v>
      </c>
      <c r="I103" s="101"/>
      <c r="J103" s="63">
        <v>0</v>
      </c>
      <c r="K103" s="59">
        <f t="shared" si="57"/>
        <v>0</v>
      </c>
      <c r="L103" s="121">
        <f>F103+K103</f>
        <v>0</v>
      </c>
      <c r="M103" s="140" t="str">
        <f>G103</f>
        <v>event</v>
      </c>
      <c r="N103" s="109">
        <v>0</v>
      </c>
      <c r="O103" s="101"/>
      <c r="P103" s="111">
        <f>E103</f>
        <v>0</v>
      </c>
      <c r="Q103" s="59">
        <f t="shared" si="58"/>
        <v>0</v>
      </c>
      <c r="R103" s="121">
        <f>Q103</f>
        <v>0</v>
      </c>
      <c r="S103" s="121">
        <f>L103+R103</f>
        <v>0</v>
      </c>
      <c r="T103" s="188"/>
      <c r="U103" s="137" t="s">
        <v>196</v>
      </c>
    </row>
    <row r="104" spans="1:21">
      <c r="A104" s="104"/>
      <c r="B104" s="75"/>
      <c r="D104" s="101"/>
      <c r="E104" s="102"/>
      <c r="F104" s="59"/>
      <c r="G104" s="75"/>
      <c r="I104" s="101"/>
      <c r="J104" s="102"/>
      <c r="K104" s="59"/>
      <c r="L104" s="121"/>
      <c r="M104" s="58"/>
      <c r="O104" s="101"/>
      <c r="P104" s="102"/>
      <c r="Q104" s="59"/>
      <c r="R104" s="121"/>
      <c r="S104" s="121"/>
      <c r="T104" s="106"/>
    </row>
    <row r="105" spans="1:21">
      <c r="A105" s="78"/>
      <c r="B105" s="75"/>
      <c r="D105" s="101"/>
      <c r="E105" s="102"/>
      <c r="F105" s="59"/>
      <c r="G105" s="75"/>
      <c r="I105" s="101"/>
      <c r="J105" s="102"/>
      <c r="K105" s="59"/>
      <c r="L105" s="121"/>
      <c r="M105" s="75"/>
      <c r="O105" s="101"/>
      <c r="P105" s="72"/>
      <c r="Q105" s="59"/>
      <c r="R105" s="121"/>
      <c r="S105" s="121"/>
      <c r="T105" s="62"/>
      <c r="U105" s="136" t="s">
        <v>202</v>
      </c>
    </row>
    <row r="106" spans="1:21">
      <c r="A106" s="108" t="s">
        <v>203</v>
      </c>
      <c r="B106" s="135" t="s">
        <v>147</v>
      </c>
      <c r="C106" s="107">
        <v>0</v>
      </c>
      <c r="D106" s="101"/>
      <c r="E106" s="63">
        <v>0</v>
      </c>
      <c r="F106" s="59">
        <f t="shared" ref="F106:F110" si="59">C106*E106</f>
        <v>0</v>
      </c>
      <c r="G106" s="135" t="str">
        <f t="shared" ref="G106:G110" si="60">B106</f>
        <v>trip</v>
      </c>
      <c r="H106" s="107">
        <v>0</v>
      </c>
      <c r="I106" s="101"/>
      <c r="J106" s="63">
        <v>0</v>
      </c>
      <c r="K106" s="59">
        <f t="shared" ref="K106:K110" si="61">H106*J106</f>
        <v>0</v>
      </c>
      <c r="L106" s="121">
        <f>F106+K106</f>
        <v>0</v>
      </c>
      <c r="M106" s="140" t="str">
        <f>G106</f>
        <v>trip</v>
      </c>
      <c r="N106" s="109">
        <v>0</v>
      </c>
      <c r="O106" s="101"/>
      <c r="P106" s="111">
        <f>E106</f>
        <v>0</v>
      </c>
      <c r="Q106" s="59">
        <f t="shared" ref="Q106:Q110" si="62">N106*P106</f>
        <v>0</v>
      </c>
      <c r="R106" s="121">
        <f>Q106</f>
        <v>0</v>
      </c>
      <c r="S106" s="121">
        <f>L106+R106</f>
        <v>0</v>
      </c>
      <c r="T106" s="188"/>
      <c r="U106" s="137" t="s">
        <v>204</v>
      </c>
    </row>
    <row r="107" spans="1:21">
      <c r="A107" s="108" t="s">
        <v>205</v>
      </c>
      <c r="B107" s="135" t="s">
        <v>147</v>
      </c>
      <c r="C107" s="107">
        <v>0</v>
      </c>
      <c r="D107" s="101"/>
      <c r="E107" s="63">
        <v>0</v>
      </c>
      <c r="F107" s="59">
        <f t="shared" si="59"/>
        <v>0</v>
      </c>
      <c r="G107" s="135" t="str">
        <f t="shared" si="60"/>
        <v>trip</v>
      </c>
      <c r="H107" s="107">
        <v>0</v>
      </c>
      <c r="I107" s="101"/>
      <c r="J107" s="63">
        <v>0</v>
      </c>
      <c r="K107" s="59">
        <f t="shared" si="61"/>
        <v>0</v>
      </c>
      <c r="L107" s="121">
        <f>F107+K107</f>
        <v>0</v>
      </c>
      <c r="M107" s="140" t="str">
        <f>G107</f>
        <v>trip</v>
      </c>
      <c r="N107" s="109">
        <v>0</v>
      </c>
      <c r="O107" s="101"/>
      <c r="P107" s="111">
        <f>E107</f>
        <v>0</v>
      </c>
      <c r="Q107" s="59">
        <f t="shared" si="62"/>
        <v>0</v>
      </c>
      <c r="R107" s="121">
        <f>Q107</f>
        <v>0</v>
      </c>
      <c r="S107" s="121">
        <f>L107+R107</f>
        <v>0</v>
      </c>
      <c r="T107" s="188"/>
      <c r="U107" s="137" t="s">
        <v>204</v>
      </c>
    </row>
    <row r="108" spans="1:21">
      <c r="A108" s="108" t="s">
        <v>206</v>
      </c>
      <c r="B108" s="135" t="s">
        <v>152</v>
      </c>
      <c r="C108" s="107">
        <v>0</v>
      </c>
      <c r="D108" s="101"/>
      <c r="E108" s="63">
        <v>0</v>
      </c>
      <c r="F108" s="59">
        <f t="shared" si="59"/>
        <v>0</v>
      </c>
      <c r="G108" s="135" t="str">
        <f t="shared" si="60"/>
        <v>night</v>
      </c>
      <c r="H108" s="107">
        <v>0</v>
      </c>
      <c r="I108" s="101"/>
      <c r="J108" s="63">
        <v>0</v>
      </c>
      <c r="K108" s="59">
        <f t="shared" si="61"/>
        <v>0</v>
      </c>
      <c r="L108" s="121">
        <f>F108+K108</f>
        <v>0</v>
      </c>
      <c r="M108" s="140" t="str">
        <f>G108</f>
        <v>night</v>
      </c>
      <c r="N108" s="109">
        <v>0</v>
      </c>
      <c r="O108" s="101"/>
      <c r="P108" s="111">
        <f>E108</f>
        <v>0</v>
      </c>
      <c r="Q108" s="59">
        <f t="shared" si="62"/>
        <v>0</v>
      </c>
      <c r="R108" s="121">
        <f>Q108</f>
        <v>0</v>
      </c>
      <c r="S108" s="121">
        <f>L108+R108</f>
        <v>0</v>
      </c>
      <c r="T108" s="188"/>
      <c r="U108" s="137" t="s">
        <v>207</v>
      </c>
    </row>
    <row r="109" spans="1:21">
      <c r="A109" s="108" t="s">
        <v>154</v>
      </c>
      <c r="B109" s="135" t="s">
        <v>139</v>
      </c>
      <c r="C109" s="107">
        <v>0</v>
      </c>
      <c r="D109" s="101"/>
      <c r="E109" s="63">
        <v>0</v>
      </c>
      <c r="F109" s="59">
        <f t="shared" si="59"/>
        <v>0</v>
      </c>
      <c r="G109" s="135" t="str">
        <f t="shared" si="60"/>
        <v>day</v>
      </c>
      <c r="H109" s="107">
        <v>0</v>
      </c>
      <c r="I109" s="101"/>
      <c r="J109" s="63">
        <v>0</v>
      </c>
      <c r="K109" s="59">
        <f t="shared" si="61"/>
        <v>0</v>
      </c>
      <c r="L109" s="121">
        <f>F109+K109</f>
        <v>0</v>
      </c>
      <c r="M109" s="140" t="str">
        <f>G109</f>
        <v>day</v>
      </c>
      <c r="N109" s="109">
        <v>0</v>
      </c>
      <c r="O109" s="101"/>
      <c r="P109" s="111">
        <f>E109</f>
        <v>0</v>
      </c>
      <c r="Q109" s="59">
        <f t="shared" si="62"/>
        <v>0</v>
      </c>
      <c r="R109" s="121">
        <f>Q109</f>
        <v>0</v>
      </c>
      <c r="S109" s="121">
        <f>L109+R109</f>
        <v>0</v>
      </c>
      <c r="T109" s="188"/>
      <c r="U109" s="137" t="s">
        <v>208</v>
      </c>
    </row>
    <row r="110" spans="1:21">
      <c r="A110" s="108" t="s">
        <v>156</v>
      </c>
      <c r="B110" s="135" t="s">
        <v>147</v>
      </c>
      <c r="C110" s="107">
        <v>0</v>
      </c>
      <c r="D110" s="101"/>
      <c r="E110" s="63">
        <v>0</v>
      </c>
      <c r="F110" s="59">
        <f t="shared" si="59"/>
        <v>0</v>
      </c>
      <c r="G110" s="135" t="str">
        <f t="shared" si="60"/>
        <v>trip</v>
      </c>
      <c r="H110" s="107">
        <v>0</v>
      </c>
      <c r="I110" s="101"/>
      <c r="J110" s="63">
        <v>0</v>
      </c>
      <c r="K110" s="59">
        <f t="shared" si="61"/>
        <v>0</v>
      </c>
      <c r="L110" s="121">
        <f>F110+K110</f>
        <v>0</v>
      </c>
      <c r="M110" s="140" t="str">
        <f>G110</f>
        <v>trip</v>
      </c>
      <c r="N110" s="109">
        <v>0</v>
      </c>
      <c r="O110" s="101"/>
      <c r="P110" s="111">
        <f>E110</f>
        <v>0</v>
      </c>
      <c r="Q110" s="59">
        <f t="shared" si="62"/>
        <v>0</v>
      </c>
      <c r="R110" s="121">
        <f>Q110</f>
        <v>0</v>
      </c>
      <c r="S110" s="121">
        <f>L110+R110</f>
        <v>0</v>
      </c>
      <c r="T110" s="188"/>
      <c r="U110" s="137" t="s">
        <v>209</v>
      </c>
    </row>
    <row r="111" spans="1:21" s="57" customFormat="1" ht="16.2">
      <c r="A111" s="64" t="s">
        <v>210</v>
      </c>
      <c r="B111" s="65"/>
      <c r="C111" s="45"/>
      <c r="D111" s="101"/>
      <c r="E111" s="102"/>
      <c r="F111" s="79">
        <f>SUM(F62:F110)</f>
        <v>0</v>
      </c>
      <c r="G111" s="65"/>
      <c r="H111" s="45"/>
      <c r="I111" s="101"/>
      <c r="J111" s="102"/>
      <c r="K111" s="79">
        <f>SUM(K62:K110)</f>
        <v>0</v>
      </c>
      <c r="L111" s="121">
        <f>SUM(L62:L110)</f>
        <v>0</v>
      </c>
      <c r="M111" s="65"/>
      <c r="N111" s="45"/>
      <c r="O111" s="101"/>
      <c r="P111" s="66"/>
      <c r="Q111" s="67">
        <f>SUM(Q62:Q110)</f>
        <v>0</v>
      </c>
      <c r="R111" s="122">
        <f>SUM(R62:R110)</f>
        <v>0</v>
      </c>
      <c r="S111" s="122">
        <f>SUM(S62:S110)</f>
        <v>0</v>
      </c>
      <c r="T111" s="68"/>
      <c r="U111" s="136"/>
    </row>
    <row r="112" spans="1:21" s="57" customFormat="1">
      <c r="A112" s="80"/>
      <c r="B112" s="65"/>
      <c r="C112" s="53"/>
      <c r="D112" s="54"/>
      <c r="E112" s="66"/>
      <c r="F112" s="67"/>
      <c r="G112" s="65"/>
      <c r="H112" s="53"/>
      <c r="I112" s="54"/>
      <c r="J112" s="66"/>
      <c r="K112" s="67"/>
      <c r="L112" s="121"/>
      <c r="M112" s="65"/>
      <c r="N112" s="53"/>
      <c r="O112" s="54"/>
      <c r="P112" s="66"/>
      <c r="Q112" s="67"/>
      <c r="R112" s="121"/>
      <c r="S112" s="121"/>
      <c r="T112" s="68"/>
      <c r="U112" s="136"/>
    </row>
    <row r="113" spans="1:21" s="57" customFormat="1">
      <c r="A113" s="81" t="s">
        <v>211</v>
      </c>
      <c r="B113" s="82"/>
      <c r="C113" s="83"/>
      <c r="D113" s="84"/>
      <c r="E113" s="85"/>
      <c r="F113" s="86">
        <f>F20+F29+F48+F53+F58+F111</f>
        <v>1622000</v>
      </c>
      <c r="G113" s="82"/>
      <c r="H113" s="83"/>
      <c r="I113" s="84"/>
      <c r="J113" s="85"/>
      <c r="K113" s="86">
        <f>K20+K29+K48+K53+K58+K111</f>
        <v>0</v>
      </c>
      <c r="L113" s="130">
        <f>L20+L29+L48+L53+L58+L111</f>
        <v>1622000</v>
      </c>
      <c r="M113" s="82"/>
      <c r="N113" s="83"/>
      <c r="O113" s="84"/>
      <c r="P113" s="85"/>
      <c r="Q113" s="86">
        <f>Q20+Q29+Q48+Q53+Q58+Q111</f>
        <v>0</v>
      </c>
      <c r="R113" s="130">
        <f>R20+R29+R48+R53+R58+R111</f>
        <v>0</v>
      </c>
      <c r="S113" s="130">
        <f>S20+S29+S48+S53+S58+S111</f>
        <v>1622000</v>
      </c>
      <c r="T113" s="68"/>
      <c r="U113" s="136"/>
    </row>
    <row r="114" spans="1:21" s="57" customFormat="1">
      <c r="A114" s="80"/>
      <c r="B114" s="65"/>
      <c r="C114" s="53"/>
      <c r="D114" s="54"/>
      <c r="E114" s="66"/>
      <c r="F114" s="67"/>
      <c r="G114" s="65"/>
      <c r="H114" s="53"/>
      <c r="I114" s="54"/>
      <c r="J114" s="66"/>
      <c r="K114" s="67"/>
      <c r="L114" s="131"/>
      <c r="M114" s="65"/>
      <c r="N114" s="53"/>
      <c r="O114" s="54"/>
      <c r="P114" s="66"/>
      <c r="Q114" s="67"/>
      <c r="R114" s="131"/>
      <c r="S114" s="131"/>
      <c r="T114" s="68"/>
      <c r="U114" s="136"/>
    </row>
    <row r="115" spans="1:21" s="57" customFormat="1" ht="78">
      <c r="A115" s="64" t="s">
        <v>66</v>
      </c>
      <c r="B115" s="58"/>
      <c r="C115" s="45"/>
      <c r="D115" s="44"/>
      <c r="E115" s="46"/>
      <c r="F115" s="70">
        <f>F20+F29+F48+F58+F111</f>
        <v>1622000</v>
      </c>
      <c r="G115" s="58"/>
      <c r="H115" s="45"/>
      <c r="I115" s="44"/>
      <c r="J115" s="46"/>
      <c r="K115" s="70">
        <f>K20+K29+K48+K58+K111</f>
        <v>0</v>
      </c>
      <c r="L115" s="70">
        <f>L20+L29+L48+L58+L111</f>
        <v>1622000</v>
      </c>
      <c r="M115" s="65"/>
      <c r="N115" s="53"/>
      <c r="O115" s="54"/>
      <c r="P115" s="66"/>
      <c r="Q115" s="67">
        <v>0</v>
      </c>
      <c r="R115" s="131">
        <v>0</v>
      </c>
      <c r="S115" s="131">
        <f>L115+R115</f>
        <v>1622000</v>
      </c>
      <c r="T115" s="68"/>
      <c r="U115" s="137" t="s">
        <v>212</v>
      </c>
    </row>
    <row r="116" spans="1:21" s="57" customFormat="1">
      <c r="A116" s="87" t="s">
        <v>37</v>
      </c>
      <c r="B116" s="65"/>
      <c r="C116" s="53"/>
      <c r="D116" s="61">
        <v>0.1</v>
      </c>
      <c r="E116" s="66"/>
      <c r="F116" s="67">
        <f>F115*D116</f>
        <v>162200</v>
      </c>
      <c r="G116" s="65"/>
      <c r="H116" s="53"/>
      <c r="I116" s="61">
        <v>0</v>
      </c>
      <c r="J116" s="66"/>
      <c r="K116" s="67">
        <f>K115*I116</f>
        <v>0</v>
      </c>
      <c r="L116" s="132">
        <f>L115*D116</f>
        <v>162200</v>
      </c>
      <c r="M116" s="65"/>
      <c r="N116" s="53"/>
      <c r="O116" s="61">
        <v>0</v>
      </c>
      <c r="P116" s="66"/>
      <c r="Q116" s="67">
        <v>0</v>
      </c>
      <c r="R116" s="131">
        <v>0</v>
      </c>
      <c r="S116" s="132">
        <f>S115*D116</f>
        <v>162200</v>
      </c>
      <c r="T116" s="68"/>
      <c r="U116" s="136"/>
    </row>
    <row r="117" spans="1:21" s="57" customFormat="1">
      <c r="A117" s="88"/>
      <c r="B117" s="89"/>
      <c r="C117" s="90"/>
      <c r="D117" s="91"/>
      <c r="E117" s="92"/>
      <c r="F117" s="93"/>
      <c r="G117" s="89"/>
      <c r="H117" s="90"/>
      <c r="I117" s="91"/>
      <c r="J117" s="92"/>
      <c r="K117" s="93"/>
      <c r="L117" s="133"/>
      <c r="M117" s="89"/>
      <c r="N117" s="90"/>
      <c r="O117" s="91"/>
      <c r="P117" s="92"/>
      <c r="Q117" s="93"/>
      <c r="R117" s="133"/>
      <c r="S117" s="133"/>
      <c r="T117" s="68"/>
      <c r="U117" s="136"/>
    </row>
    <row r="118" spans="1:21" s="99" customFormat="1">
      <c r="A118" s="94" t="s">
        <v>213</v>
      </c>
      <c r="B118" s="95"/>
      <c r="C118" s="96"/>
      <c r="D118" s="97"/>
      <c r="E118" s="92"/>
      <c r="F118" s="206">
        <f>F113+F116</f>
        <v>1784200</v>
      </c>
      <c r="G118" s="95"/>
      <c r="H118" s="96"/>
      <c r="I118" s="97"/>
      <c r="J118" s="92"/>
      <c r="K118" s="93">
        <f>K113+K116</f>
        <v>0</v>
      </c>
      <c r="L118" s="207">
        <f>L113+L116</f>
        <v>1784200</v>
      </c>
      <c r="M118" s="95"/>
      <c r="N118" s="96"/>
      <c r="O118" s="97"/>
      <c r="P118" s="92"/>
      <c r="Q118" s="93">
        <f>Q113+Q116</f>
        <v>0</v>
      </c>
      <c r="R118" s="134">
        <f>R113+R116</f>
        <v>0</v>
      </c>
      <c r="S118" s="207">
        <f>S113+S116</f>
        <v>1784200</v>
      </c>
      <c r="T118" s="98"/>
      <c r="U118" s="136"/>
    </row>
    <row r="119" spans="1:21">
      <c r="U119" s="136"/>
    </row>
  </sheetData>
  <sheetProtection insertColumns="0" insertRows="0" deleteRows="0"/>
  <phoneticPr fontId="10" type="noConversion"/>
  <printOptions horizontalCentered="1"/>
  <pageMargins left="0.7" right="0.7" top="0.75" bottom="0.75" header="0.3" footer="0.3"/>
  <pageSetup scale="40" fitToHeight="0" orientation="landscape" useFirstPageNumber="1" r:id="rId1"/>
  <headerFooter>
    <oddFooter xml:space="preserve">&amp;Cp &amp;P of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BF1BA0E2B1F2488D1160EFC6AAEE53" ma:contentTypeVersion="8" ma:contentTypeDescription="Create a new document." ma:contentTypeScope="" ma:versionID="ac3a1ef6f44c10ff97c83985871a5f78">
  <xsd:schema xmlns:xsd="http://www.w3.org/2001/XMLSchema" xmlns:xs="http://www.w3.org/2001/XMLSchema" xmlns:p="http://schemas.microsoft.com/office/2006/metadata/properties" xmlns:ns2="c5150ce9-616b-422d-854a-427bb7add412" xmlns:ns3="db048611-075a-4bc8-a4ad-ca55ae88077e" targetNamespace="http://schemas.microsoft.com/office/2006/metadata/properties" ma:root="true" ma:fieldsID="3c2b9b2a8e7aed55b3b982eeab6f3741" ns2:_="" ns3:_="">
    <xsd:import namespace="c5150ce9-616b-422d-854a-427bb7add412"/>
    <xsd:import namespace="db048611-075a-4bc8-a4ad-ca55ae88077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50ce9-616b-422d-854a-427bb7add4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048611-075a-4bc8-a4ad-ca55ae88077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6A3556-E348-4743-AD38-486EEA1B8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50ce9-616b-422d-854a-427bb7add412"/>
    <ds:schemaRef ds:uri="db048611-075a-4bc8-a4ad-ca55ae880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DB9900-B2DE-40E9-BBB1-702114C8CC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Additional Tables</vt:lpstr>
      <vt:lpstr>Summary Budget</vt:lpstr>
      <vt:lpstr>INSTRUCTIONS</vt:lpstr>
      <vt:lpstr>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2022-07-20T17:57:10Z</dcterms:created>
  <dcterms:modified xsi:type="dcterms:W3CDTF">2024-11-12T08:46:07Z</dcterms:modified>
  <cp:category/>
  <cp:contentStatus/>
</cp:coreProperties>
</file>